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485" windowHeight="2610" activeTab="0"/>
  </bookViews>
  <sheets>
    <sheet name="Общий ретйтинг" sheetId="1" r:id="rId1"/>
    <sheet name="Зачётный курс" sheetId="2" r:id="rId2"/>
    <sheet name="Игра &quot;Пойми меня&quot;" sheetId="3" r:id="rId3"/>
    <sheet name="Летучка 10 ноября" sheetId="4" r:id="rId4"/>
    <sheet name="Летучка 17 ноября" sheetId="5" r:id="rId5"/>
    <sheet name="Летучка 24 ноября" sheetId="6" r:id="rId6"/>
    <sheet name="Контрольная работа" sheetId="7" r:id="rId7"/>
  </sheets>
  <definedNames/>
  <calcPr fullCalcOnLoad="1"/>
</workbook>
</file>

<file path=xl/sharedStrings.xml><?xml version="1.0" encoding="utf-8"?>
<sst xmlns="http://schemas.openxmlformats.org/spreadsheetml/2006/main" count="176" uniqueCount="85">
  <si>
    <t>ФИО учащегося</t>
  </si>
  <si>
    <t>Текущая оценка</t>
  </si>
  <si>
    <t>Гаврилова Яна Андреевна</t>
  </si>
  <si>
    <t>Юдина Дарья Дмитриевна</t>
  </si>
  <si>
    <t>Гржебина Ксения Михайловна</t>
  </si>
  <si>
    <t>Филин Александр</t>
  </si>
  <si>
    <t>Решетников Вадим Вадимович</t>
  </si>
  <si>
    <t>Сафина Маргарита Айдаровна</t>
  </si>
  <si>
    <t>Гайнуллин Максим Григорьевич</t>
  </si>
  <si>
    <t>Коротков Роман Павлович</t>
  </si>
  <si>
    <t>Большакова Татьяна Андреевна</t>
  </si>
  <si>
    <t>Митичкин Олег Сегеевич</t>
  </si>
  <si>
    <t>Го Жанна Эдуардовна</t>
  </si>
  <si>
    <t>Смирнова Валентина Александровна</t>
  </si>
  <si>
    <t>Бестаев Евгений Олегович</t>
  </si>
  <si>
    <t>Абрамов Сергей Олегович</t>
  </si>
  <si>
    <t>Меренкова Ирина Викторовна</t>
  </si>
  <si>
    <t>Коноплюк Анастасия</t>
  </si>
  <si>
    <t>Осельская анастасия</t>
  </si>
  <si>
    <t>Ученики, делающее наше дз</t>
  </si>
  <si>
    <t>Клещёва Олеся</t>
  </si>
  <si>
    <t>Радчев Алексей</t>
  </si>
  <si>
    <t>Колоколин Илья</t>
  </si>
  <si>
    <t>Чичёв Артём</t>
  </si>
  <si>
    <t>Класс</t>
  </si>
  <si>
    <t xml:space="preserve">Папян Мэри </t>
  </si>
  <si>
    <t>% от max</t>
  </si>
  <si>
    <r>
      <t xml:space="preserve">В столбцах, выделенных </t>
    </r>
    <r>
      <rPr>
        <sz val="18"/>
        <color indexed="62"/>
        <rFont val="Calibri"/>
        <family val="2"/>
      </rPr>
      <t>голубым</t>
    </r>
    <r>
      <rPr>
        <sz val="11"/>
        <color theme="1"/>
        <rFont val="Calibri"/>
        <family val="2"/>
      </rPr>
      <t xml:space="preserve"> цветом, выставляется оценка за </t>
    </r>
    <r>
      <rPr>
        <sz val="18"/>
        <color indexed="8"/>
        <rFont val="Calibri"/>
        <family val="2"/>
      </rPr>
      <t xml:space="preserve">домашнее задание; </t>
    </r>
    <r>
      <rPr>
        <sz val="18"/>
        <color indexed="53"/>
        <rFont val="Calibri"/>
        <family val="2"/>
      </rPr>
      <t>жёлтым</t>
    </r>
    <r>
      <rPr>
        <sz val="11"/>
        <rFont val="Calibri"/>
        <family val="2"/>
      </rPr>
      <t xml:space="preserve"> - оценка за </t>
    </r>
    <r>
      <rPr>
        <sz val="18"/>
        <rFont val="Calibri"/>
        <family val="2"/>
      </rPr>
      <t xml:space="preserve">активность на семинарских занятиях. </t>
    </r>
  </si>
  <si>
    <t>Фамилия</t>
  </si>
  <si>
    <t>Имя</t>
  </si>
  <si>
    <t>Отчество</t>
  </si>
  <si>
    <t>Большакова</t>
  </si>
  <si>
    <t>Татьяна</t>
  </si>
  <si>
    <t>Андреевна</t>
  </si>
  <si>
    <t>Гаврилова</t>
  </si>
  <si>
    <t>Яна</t>
  </si>
  <si>
    <t>Го</t>
  </si>
  <si>
    <t>Жанна</t>
  </si>
  <si>
    <t>Эдуардовна</t>
  </si>
  <si>
    <t>Колоколин</t>
  </si>
  <si>
    <t>Илья</t>
  </si>
  <si>
    <t>Владиславович</t>
  </si>
  <si>
    <t>Коротков</t>
  </si>
  <si>
    <t>Роман</t>
  </si>
  <si>
    <t>Павлович</t>
  </si>
  <si>
    <t>Меренкова</t>
  </si>
  <si>
    <t>Ирина</t>
  </si>
  <si>
    <t>Викторовна</t>
  </si>
  <si>
    <t>Митичкин</t>
  </si>
  <si>
    <t>Олег</t>
  </si>
  <si>
    <t>Сергеевич</t>
  </si>
  <si>
    <t>Сафина</t>
  </si>
  <si>
    <t>Маргарита</t>
  </si>
  <si>
    <t>Айдаровна</t>
  </si>
  <si>
    <t>Школьники, для которых курс является зачётным</t>
  </si>
  <si>
    <t>Max за занятие</t>
  </si>
  <si>
    <t>ФИО</t>
  </si>
  <si>
    <t>Количество объяснённых слов</t>
  </si>
  <si>
    <t>МАХ = 10</t>
  </si>
  <si>
    <t>Дата проведения - 10.11.11</t>
  </si>
  <si>
    <t>Балл за тест</t>
  </si>
  <si>
    <r>
      <rPr>
        <sz val="18"/>
        <color indexed="8"/>
        <rFont val="Calibri"/>
        <family val="2"/>
      </rPr>
      <t>% от max</t>
    </r>
    <r>
      <rPr>
        <sz val="11"/>
        <color theme="1"/>
        <rFont val="Calibri"/>
        <family val="2"/>
      </rPr>
      <t xml:space="preserve"> расчитывается по формуле: </t>
    </r>
    <r>
      <rPr>
        <sz val="18"/>
        <color indexed="8"/>
        <rFont val="Calibri"/>
        <family val="2"/>
      </rPr>
      <t>Сумма</t>
    </r>
    <r>
      <rPr>
        <sz val="11"/>
        <color theme="1"/>
        <rFont val="Calibri"/>
        <family val="2"/>
      </rPr>
      <t xml:space="preserve"> набранных вами </t>
    </r>
    <r>
      <rPr>
        <sz val="18"/>
        <color indexed="8"/>
        <rFont val="Calibri"/>
        <family val="2"/>
      </rPr>
      <t>баллов</t>
    </r>
    <r>
      <rPr>
        <sz val="11"/>
        <color theme="1"/>
        <rFont val="Calibri"/>
        <family val="2"/>
      </rPr>
      <t xml:space="preserve"> за </t>
    </r>
    <r>
      <rPr>
        <sz val="18"/>
        <color indexed="10"/>
        <rFont val="Calibri"/>
        <family val="2"/>
      </rPr>
      <t>n</t>
    </r>
    <r>
      <rPr>
        <sz val="11"/>
        <color theme="1"/>
        <rFont val="Calibri"/>
        <family val="2"/>
      </rPr>
      <t xml:space="preserve"> занятий / </t>
    </r>
    <r>
      <rPr>
        <sz val="18"/>
        <color indexed="8"/>
        <rFont val="Calibri"/>
        <family val="2"/>
      </rPr>
      <t>Максимально</t>
    </r>
    <r>
      <rPr>
        <sz val="11"/>
        <color theme="1"/>
        <rFont val="Calibri"/>
        <family val="2"/>
      </rPr>
      <t xml:space="preserve"> возможное количество баллов за </t>
    </r>
    <r>
      <rPr>
        <sz val="18"/>
        <color indexed="10"/>
        <rFont val="Calibri"/>
        <family val="2"/>
      </rPr>
      <t>n</t>
    </r>
    <r>
      <rPr>
        <sz val="11"/>
        <color theme="1"/>
        <rFont val="Calibri"/>
        <family val="2"/>
      </rPr>
      <t xml:space="preserve"> занятий</t>
    </r>
  </si>
  <si>
    <t>Летучка №2</t>
  </si>
  <si>
    <t>Баллы</t>
  </si>
  <si>
    <t>Активность</t>
  </si>
  <si>
    <t>Бонусные баллы</t>
  </si>
  <si>
    <r>
      <rPr>
        <sz val="18"/>
        <color indexed="57"/>
        <rFont val="Calibri"/>
        <family val="2"/>
      </rPr>
      <t>Бонусные баллы</t>
    </r>
    <r>
      <rPr>
        <sz val="11"/>
        <color theme="1"/>
        <rFont val="Calibri"/>
        <family val="2"/>
      </rPr>
      <t xml:space="preserve"> начисляются за </t>
    </r>
    <r>
      <rPr>
        <sz val="18"/>
        <color indexed="8"/>
        <rFont val="Calibri"/>
        <family val="2"/>
      </rPr>
      <t>дополнительную работу</t>
    </r>
    <r>
      <rPr>
        <sz val="11"/>
        <color theme="1"/>
        <rFont val="Calibri"/>
        <family val="2"/>
      </rPr>
      <t>, не входящую в домашнее задание.</t>
    </r>
  </si>
  <si>
    <t>Итого</t>
  </si>
  <si>
    <r>
      <t xml:space="preserve">За </t>
    </r>
    <r>
      <rPr>
        <sz val="18"/>
        <color indexed="8"/>
        <rFont val="Calibri"/>
        <family val="2"/>
      </rPr>
      <t>посещение</t>
    </r>
    <r>
      <rPr>
        <sz val="11"/>
        <color theme="1"/>
        <rFont val="Calibri"/>
        <family val="2"/>
      </rPr>
      <t xml:space="preserve"> занятия в колонке "активность за семинары" автоматически ставится </t>
    </r>
    <r>
      <rPr>
        <u val="single"/>
        <sz val="18"/>
        <color indexed="10"/>
        <rFont val="Calibri"/>
        <family val="2"/>
      </rPr>
      <t>0.2 балла</t>
    </r>
    <r>
      <rPr>
        <sz val="11"/>
        <color theme="1"/>
        <rFont val="Calibri"/>
        <family val="2"/>
      </rPr>
      <t xml:space="preserve">. В итоговой оценке за активность учитывается </t>
    </r>
    <r>
      <rPr>
        <sz val="18"/>
        <color indexed="10"/>
        <rFont val="Calibri"/>
        <family val="2"/>
      </rPr>
      <t>балл летучки</t>
    </r>
    <r>
      <rPr>
        <sz val="11"/>
        <color theme="1"/>
        <rFont val="Calibri"/>
        <family val="2"/>
      </rPr>
      <t xml:space="preserve"> и суммарный </t>
    </r>
    <r>
      <rPr>
        <sz val="18"/>
        <color indexed="10"/>
        <rFont val="Calibri"/>
        <family val="2"/>
      </rPr>
      <t>балл за активность</t>
    </r>
    <r>
      <rPr>
        <sz val="11"/>
        <color theme="1"/>
        <rFont val="Calibri"/>
        <family val="2"/>
      </rPr>
      <t xml:space="preserve">. Если </t>
    </r>
    <r>
      <rPr>
        <sz val="18"/>
        <color indexed="8"/>
        <rFont val="Calibri"/>
        <family val="2"/>
      </rPr>
      <t>ученик</t>
    </r>
    <r>
      <rPr>
        <sz val="11"/>
        <color theme="1"/>
        <rFont val="Calibri"/>
        <family val="2"/>
      </rPr>
      <t xml:space="preserve"> вопреки замечаниям вёл себя </t>
    </r>
    <r>
      <rPr>
        <sz val="18"/>
        <color indexed="8"/>
        <rFont val="Calibri"/>
        <family val="2"/>
      </rPr>
      <t>недостойно</t>
    </r>
    <r>
      <rPr>
        <sz val="11"/>
        <color theme="1"/>
        <rFont val="Calibri"/>
        <family val="2"/>
      </rPr>
      <t xml:space="preserve"> (</t>
    </r>
    <r>
      <rPr>
        <sz val="11"/>
        <color indexed="10"/>
        <rFont val="Calibri"/>
        <family val="2"/>
      </rPr>
      <t>разговаривал</t>
    </r>
    <r>
      <rPr>
        <sz val="11"/>
        <color theme="1"/>
        <rFont val="Calibri"/>
        <family val="2"/>
      </rPr>
      <t xml:space="preserve">, например), то за активность выставляется </t>
    </r>
    <r>
      <rPr>
        <b/>
        <sz val="18"/>
        <color indexed="10"/>
        <rFont val="Calibri"/>
        <family val="2"/>
      </rPr>
      <t>0</t>
    </r>
    <r>
      <rPr>
        <sz val="11"/>
        <color theme="1"/>
        <rFont val="Calibri"/>
        <family val="2"/>
      </rPr>
      <t xml:space="preserve"> баллов</t>
    </r>
  </si>
  <si>
    <t>Летучка</t>
  </si>
  <si>
    <t>№ задания</t>
  </si>
  <si>
    <t>Оценка из 10 баллов</t>
  </si>
  <si>
    <t>Оценка в %</t>
  </si>
  <si>
    <t>Клещёва</t>
  </si>
  <si>
    <t>Папян</t>
  </si>
  <si>
    <t>Смирнова</t>
  </si>
  <si>
    <t>Юдина</t>
  </si>
  <si>
    <t>Гржебина</t>
  </si>
  <si>
    <t>Гайнуллин</t>
  </si>
  <si>
    <t>Решетников</t>
  </si>
  <si>
    <t>Радчев</t>
  </si>
  <si>
    <t>Бестаев</t>
  </si>
  <si>
    <t>Абрамов</t>
  </si>
  <si>
    <r>
      <t xml:space="preserve">Результат, выделенный </t>
    </r>
    <r>
      <rPr>
        <sz val="11"/>
        <color indexed="10"/>
        <rFont val="Calibri"/>
        <family val="2"/>
      </rPr>
      <t>красным</t>
    </r>
    <r>
      <rPr>
        <sz val="11"/>
        <color theme="1"/>
        <rFont val="Calibri"/>
        <family val="2"/>
      </rPr>
      <t xml:space="preserve"> - итоговый. </t>
    </r>
  </si>
  <si>
    <t>* фиолетовый цвет- оценкаа за эссе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</si>
</sst>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8"/>
      <color indexed="62"/>
      <name val="Calibri"/>
      <family val="2"/>
    </font>
    <font>
      <sz val="18"/>
      <name val="Calibri"/>
      <family val="2"/>
    </font>
    <font>
      <sz val="18"/>
      <color indexed="53"/>
      <name val="Calibri"/>
      <family val="2"/>
    </font>
    <font>
      <sz val="18"/>
      <color indexed="10"/>
      <name val="Calibri"/>
      <family val="2"/>
    </font>
    <font>
      <sz val="11"/>
      <color indexed="10"/>
      <name val="Calibri"/>
      <family val="2"/>
    </font>
    <font>
      <sz val="18"/>
      <color indexed="57"/>
      <name val="Calibri"/>
      <family val="2"/>
    </font>
    <font>
      <b/>
      <sz val="18"/>
      <color indexed="10"/>
      <name val="Calibri"/>
      <family val="2"/>
    </font>
    <font>
      <u val="single"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/>
      <top style="medium"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/>
      <right/>
      <top/>
      <bottom/>
    </border>
    <border>
      <left style="thin"/>
      <right style="thick"/>
      <top style="thin"/>
      <bottom style="thin"/>
    </border>
    <border>
      <left/>
      <right style="medium">
        <color rgb="FF000000"/>
      </right>
      <top/>
      <bottom style="thick"/>
    </border>
    <border>
      <left style="medium"/>
      <right/>
      <top style="medium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 style="thick"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thin"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1" borderId="10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19" borderId="15" xfId="0" applyFill="1" applyBorder="1" applyAlignment="1">
      <alignment horizontal="center" vertical="center" wrapText="1"/>
    </xf>
    <xf numFmtId="9" fontId="0" fillId="19" borderId="16" xfId="0" applyNumberFormat="1" applyFill="1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3" borderId="15" xfId="0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1" borderId="22" xfId="0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2" borderId="25" xfId="0" applyFill="1" applyBorder="1" applyAlignment="1">
      <alignment/>
    </xf>
    <xf numFmtId="0" fontId="0" fillId="31" borderId="25" xfId="0" applyFill="1" applyBorder="1" applyAlignment="1">
      <alignment/>
    </xf>
    <xf numFmtId="0" fontId="0" fillId="31" borderId="26" xfId="0" applyFill="1" applyBorder="1" applyAlignment="1">
      <alignment/>
    </xf>
    <xf numFmtId="0" fontId="0" fillId="0" borderId="25" xfId="0" applyBorder="1" applyAlignment="1">
      <alignment/>
    </xf>
    <xf numFmtId="9" fontId="0" fillId="19" borderId="27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33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4" borderId="28" xfId="0" applyFill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5" fontId="0" fillId="3" borderId="32" xfId="0" applyNumberFormat="1" applyFill="1" applyBorder="1" applyAlignment="1">
      <alignment/>
    </xf>
    <xf numFmtId="165" fontId="0" fillId="3" borderId="33" xfId="0" applyNumberFormat="1" applyFill="1" applyBorder="1" applyAlignment="1">
      <alignment/>
    </xf>
    <xf numFmtId="0" fontId="0" fillId="34" borderId="10" xfId="0" applyFill="1" applyBorder="1" applyAlignment="1">
      <alignment/>
    </xf>
    <xf numFmtId="165" fontId="0" fillId="2" borderId="10" xfId="0" applyNumberFormat="1" applyFill="1" applyBorder="1" applyAlignment="1">
      <alignment/>
    </xf>
    <xf numFmtId="165" fontId="0" fillId="2" borderId="25" xfId="0" applyNumberFormat="1" applyFill="1" applyBorder="1" applyAlignment="1">
      <alignment/>
    </xf>
    <xf numFmtId="165" fontId="0" fillId="3" borderId="16" xfId="0" applyNumberFormat="1" applyFill="1" applyBorder="1" applyAlignment="1">
      <alignment/>
    </xf>
    <xf numFmtId="0" fontId="0" fillId="0" borderId="28" xfId="0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16" borderId="36" xfId="0" applyFill="1" applyBorder="1" applyAlignment="1">
      <alignment horizontal="center" vertical="center" wrapText="1"/>
    </xf>
    <xf numFmtId="1" fontId="0" fillId="16" borderId="16" xfId="0" applyNumberFormat="1" applyFill="1" applyBorder="1" applyAlignment="1">
      <alignment/>
    </xf>
    <xf numFmtId="1" fontId="0" fillId="16" borderId="27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37" xfId="0" applyBorder="1" applyAlignment="1">
      <alignment horizontal="center"/>
    </xf>
    <xf numFmtId="0" fontId="0" fillId="35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13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25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1" borderId="39" xfId="0" applyFill="1" applyBorder="1" applyAlignment="1">
      <alignment/>
    </xf>
    <xf numFmtId="0" fontId="0" fillId="2" borderId="4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41" xfId="0" applyBorder="1" applyAlignment="1">
      <alignment horizontal="center" vertical="center" wrapText="1"/>
    </xf>
    <xf numFmtId="9" fontId="0" fillId="19" borderId="42" xfId="0" applyNumberFormat="1" applyFill="1" applyBorder="1" applyAlignment="1">
      <alignment horizontal="center" wrapText="1"/>
    </xf>
    <xf numFmtId="9" fontId="0" fillId="19" borderId="43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4" borderId="41" xfId="0" applyFill="1" applyBorder="1" applyAlignment="1">
      <alignment horizontal="center" vertical="center" wrapText="1"/>
    </xf>
    <xf numFmtId="9" fontId="0" fillId="19" borderId="49" xfId="0" applyNumberFormat="1" applyFill="1" applyBorder="1" applyAlignment="1">
      <alignment horizontal="center"/>
    </xf>
    <xf numFmtId="9" fontId="0" fillId="19" borderId="34" xfId="0" applyNumberFormat="1" applyFill="1" applyBorder="1" applyAlignment="1">
      <alignment horizontal="center"/>
    </xf>
    <xf numFmtId="1" fontId="0" fillId="12" borderId="50" xfId="0" applyNumberFormat="1" applyFill="1" applyBorder="1" applyAlignment="1">
      <alignment horizontal="center" vertical="center" wrapText="1"/>
    </xf>
    <xf numFmtId="1" fontId="0" fillId="12" borderId="31" xfId="0" applyNumberFormat="1" applyFill="1" applyBorder="1" applyAlignment="1">
      <alignment horizontal="center" vertical="center" wrapText="1"/>
    </xf>
    <xf numFmtId="1" fontId="0" fillId="12" borderId="51" xfId="0" applyNumberFormat="1" applyFill="1" applyBorder="1" applyAlignment="1">
      <alignment horizontal="center" vertical="center" wrapText="1"/>
    </xf>
    <xf numFmtId="1" fontId="0" fillId="12" borderId="52" xfId="0" applyNumberFormat="1" applyFill="1" applyBorder="1" applyAlignment="1">
      <alignment horizontal="center" vertical="center" wrapText="1"/>
    </xf>
    <xf numFmtId="1" fontId="0" fillId="12" borderId="47" xfId="0" applyNumberFormat="1" applyFill="1" applyBorder="1" applyAlignment="1">
      <alignment horizontal="center" vertical="center" wrapText="1"/>
    </xf>
    <xf numFmtId="1" fontId="0" fillId="12" borderId="53" xfId="0" applyNumberForma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164" fontId="0" fillId="0" borderId="54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6.28125" style="0" customWidth="1"/>
    <col min="2" max="2" width="42.00390625" style="0" customWidth="1"/>
    <col min="5" max="5" width="9.8515625" style="0" customWidth="1"/>
    <col min="6" max="7" width="9.140625" style="0" customWidth="1"/>
    <col min="8" max="8" width="11.00390625" style="0" customWidth="1"/>
    <col min="9" max="9" width="10.8515625" style="0" customWidth="1"/>
    <col min="10" max="10" width="11.00390625" style="0" customWidth="1"/>
    <col min="11" max="11" width="10.140625" style="0" customWidth="1"/>
    <col min="12" max="12" width="10.00390625" style="0" customWidth="1"/>
    <col min="13" max="13" width="10.421875" style="0" customWidth="1"/>
    <col min="14" max="17" width="9.140625" style="0" customWidth="1"/>
  </cols>
  <sheetData>
    <row r="1" spans="1:72" ht="30.75" thickBot="1">
      <c r="A1" s="5" t="s">
        <v>24</v>
      </c>
      <c r="B1" s="13" t="s">
        <v>0</v>
      </c>
      <c r="C1" s="21" t="s">
        <v>1</v>
      </c>
      <c r="D1" s="11" t="s">
        <v>26</v>
      </c>
      <c r="E1" s="57" t="s">
        <v>65</v>
      </c>
      <c r="F1" s="106">
        <v>40822</v>
      </c>
      <c r="G1" s="79"/>
      <c r="H1" s="79">
        <v>40829</v>
      </c>
      <c r="I1" s="79"/>
      <c r="J1" s="79">
        <v>40836</v>
      </c>
      <c r="K1" s="79"/>
      <c r="L1" s="79">
        <v>40843</v>
      </c>
      <c r="M1" s="79"/>
      <c r="N1" s="104">
        <v>40850</v>
      </c>
      <c r="O1" s="105"/>
      <c r="P1" s="85">
        <v>40857</v>
      </c>
      <c r="Q1" s="85"/>
      <c r="R1" s="79">
        <v>40864</v>
      </c>
      <c r="S1" s="79"/>
      <c r="T1" s="79">
        <v>40871</v>
      </c>
      <c r="U1" s="79"/>
      <c r="V1" s="84">
        <v>40878</v>
      </c>
      <c r="W1" s="85"/>
      <c r="X1" s="86"/>
      <c r="Y1" s="79">
        <v>40885</v>
      </c>
      <c r="Z1" s="79"/>
      <c r="AA1" s="79">
        <v>40892</v>
      </c>
      <c r="AB1" s="79"/>
      <c r="AC1" s="79">
        <v>40899</v>
      </c>
      <c r="AD1" s="79"/>
      <c r="AE1" s="79">
        <v>40906</v>
      </c>
      <c r="AF1" s="79"/>
      <c r="AG1" s="79">
        <v>40913</v>
      </c>
      <c r="AH1" s="79"/>
      <c r="AI1" s="79">
        <v>40920</v>
      </c>
      <c r="AJ1" s="79"/>
      <c r="AK1" s="79">
        <v>40927</v>
      </c>
      <c r="AL1" s="79"/>
      <c r="AM1" s="79">
        <v>40934</v>
      </c>
      <c r="AN1" s="79"/>
      <c r="AO1" s="79">
        <v>40941</v>
      </c>
      <c r="AP1" s="79"/>
      <c r="AQ1" s="79">
        <v>40948</v>
      </c>
      <c r="AR1" s="79"/>
      <c r="AS1" s="79">
        <v>40955</v>
      </c>
      <c r="AT1" s="79"/>
      <c r="AU1" s="79">
        <v>40969</v>
      </c>
      <c r="AV1" s="79"/>
      <c r="AW1" s="79">
        <v>40983</v>
      </c>
      <c r="AX1" s="79"/>
      <c r="AY1" s="79">
        <v>40990</v>
      </c>
      <c r="AZ1" s="79"/>
      <c r="BA1" s="79">
        <v>40997</v>
      </c>
      <c r="BB1" s="79"/>
      <c r="BC1" s="79">
        <v>41004</v>
      </c>
      <c r="BD1" s="79"/>
      <c r="BE1" s="79">
        <v>41011</v>
      </c>
      <c r="BF1" s="79"/>
      <c r="BG1" s="79">
        <v>41018</v>
      </c>
      <c r="BH1" s="79"/>
      <c r="BI1" s="79">
        <v>41025</v>
      </c>
      <c r="BJ1" s="79"/>
      <c r="BK1" s="79">
        <v>41032</v>
      </c>
      <c r="BL1" s="79"/>
      <c r="BM1" s="79">
        <v>41039</v>
      </c>
      <c r="BN1" s="79"/>
      <c r="BQ1" s="1"/>
      <c r="BR1" s="1"/>
      <c r="BS1" s="1"/>
      <c r="BT1" s="1"/>
    </row>
    <row r="2" spans="1:66" ht="24.75" customHeight="1" thickBot="1">
      <c r="A2" s="5">
        <v>11</v>
      </c>
      <c r="B2" s="13" t="s">
        <v>15</v>
      </c>
      <c r="C2" s="52">
        <f>SUM(E2:Z2)</f>
        <v>27.7</v>
      </c>
      <c r="D2" s="12">
        <f aca="true" t="shared" si="0" ref="D2:D21">C2/$C$22</f>
        <v>0.25181818181818183</v>
      </c>
      <c r="E2" s="58"/>
      <c r="F2" s="55"/>
      <c r="G2" s="4"/>
      <c r="H2" s="3"/>
      <c r="I2" s="4">
        <v>2</v>
      </c>
      <c r="J2" s="3"/>
      <c r="K2" s="4"/>
      <c r="L2" s="50"/>
      <c r="M2" s="4">
        <v>1</v>
      </c>
      <c r="N2" s="3">
        <v>1.9</v>
      </c>
      <c r="O2" s="25"/>
      <c r="P2" s="3">
        <v>2.6</v>
      </c>
      <c r="Q2" s="4">
        <v>0</v>
      </c>
      <c r="R2" s="3"/>
      <c r="S2" s="4">
        <v>2.2</v>
      </c>
      <c r="T2" s="3"/>
      <c r="U2" s="4">
        <v>2</v>
      </c>
      <c r="V2" s="3">
        <v>6.2</v>
      </c>
      <c r="W2" s="4">
        <v>9</v>
      </c>
      <c r="X2" s="71"/>
      <c r="Y2" s="3"/>
      <c r="Z2" s="4">
        <v>0.8</v>
      </c>
      <c r="AA2" s="3"/>
      <c r="AB2" s="4">
        <v>2.6</v>
      </c>
      <c r="AC2" s="3"/>
      <c r="AD2" s="4"/>
      <c r="AE2" s="3"/>
      <c r="AF2" s="4"/>
      <c r="AG2" s="2"/>
      <c r="AH2" s="2"/>
      <c r="AI2" s="2"/>
      <c r="AJ2" s="2"/>
      <c r="AK2" s="3"/>
      <c r="AL2" s="4"/>
      <c r="AM2" s="3"/>
      <c r="AN2" s="4"/>
      <c r="AO2" s="3"/>
      <c r="AP2" s="4"/>
      <c r="AQ2" s="3"/>
      <c r="AR2" s="4"/>
      <c r="AS2" s="3"/>
      <c r="AT2" s="4"/>
      <c r="AU2" s="3"/>
      <c r="AV2" s="4"/>
      <c r="AW2" s="3"/>
      <c r="AX2" s="4"/>
      <c r="AY2" s="3"/>
      <c r="AZ2" s="4"/>
      <c r="BA2" s="3"/>
      <c r="BB2" s="4"/>
      <c r="BC2" s="3"/>
      <c r="BD2" s="4"/>
      <c r="BE2" s="3"/>
      <c r="BF2" s="4"/>
      <c r="BG2" s="3"/>
      <c r="BH2" s="4"/>
      <c r="BI2" s="3"/>
      <c r="BJ2" s="4"/>
      <c r="BK2" s="3"/>
      <c r="BL2" s="4"/>
      <c r="BM2" s="3"/>
      <c r="BN2" s="4"/>
    </row>
    <row r="3" spans="1:66" ht="24.75" customHeight="1" thickBot="1">
      <c r="A3" s="9">
        <v>11</v>
      </c>
      <c r="B3" s="14" t="s">
        <v>14</v>
      </c>
      <c r="C3" s="52">
        <f aca="true" t="shared" si="1" ref="C3:C21">SUM(E3:Z3)</f>
        <v>25.4</v>
      </c>
      <c r="D3" s="12">
        <f t="shared" si="0"/>
        <v>0.2309090909090909</v>
      </c>
      <c r="E3" s="58"/>
      <c r="F3" s="55"/>
      <c r="G3" s="4"/>
      <c r="H3" s="3"/>
      <c r="I3" s="4">
        <v>2</v>
      </c>
      <c r="J3" s="3"/>
      <c r="K3" s="4">
        <v>1</v>
      </c>
      <c r="L3" s="50"/>
      <c r="M3" s="4"/>
      <c r="N3" s="3"/>
      <c r="O3" s="25">
        <v>2</v>
      </c>
      <c r="P3" s="3"/>
      <c r="Q3" s="4">
        <v>1.4</v>
      </c>
      <c r="R3" s="3"/>
      <c r="S3" s="4">
        <v>2</v>
      </c>
      <c r="T3" s="3"/>
      <c r="U3" s="4">
        <v>1.2</v>
      </c>
      <c r="V3" s="3">
        <v>5.8</v>
      </c>
      <c r="W3" s="4">
        <v>10</v>
      </c>
      <c r="X3" s="71"/>
      <c r="Y3" s="3"/>
      <c r="Z3" s="4"/>
      <c r="AA3" s="3"/>
      <c r="AB3" s="4">
        <v>1.6</v>
      </c>
      <c r="AC3" s="3"/>
      <c r="AD3" s="4"/>
      <c r="AE3" s="3"/>
      <c r="AF3" s="4"/>
      <c r="AG3" s="2"/>
      <c r="AH3" s="2"/>
      <c r="AI3" s="2"/>
      <c r="AJ3" s="2"/>
      <c r="AK3" s="3"/>
      <c r="AL3" s="4"/>
      <c r="AM3" s="3"/>
      <c r="AN3" s="4"/>
      <c r="AO3" s="3"/>
      <c r="AP3" s="4"/>
      <c r="AQ3" s="3"/>
      <c r="AR3" s="4"/>
      <c r="AS3" s="3"/>
      <c r="AT3" s="4"/>
      <c r="AU3" s="3"/>
      <c r="AV3" s="4"/>
      <c r="AW3" s="3"/>
      <c r="AX3" s="4"/>
      <c r="AY3" s="3"/>
      <c r="AZ3" s="4"/>
      <c r="BA3" s="3"/>
      <c r="BB3" s="4"/>
      <c r="BC3" s="3"/>
      <c r="BD3" s="4"/>
      <c r="BE3" s="3"/>
      <c r="BF3" s="4"/>
      <c r="BG3" s="3"/>
      <c r="BH3" s="4"/>
      <c r="BI3" s="3"/>
      <c r="BJ3" s="4"/>
      <c r="BK3" s="3"/>
      <c r="BL3" s="4"/>
      <c r="BM3" s="3"/>
      <c r="BN3" s="4"/>
    </row>
    <row r="4" spans="1:66" ht="24.75" customHeight="1" thickBot="1">
      <c r="A4" s="9">
        <v>10</v>
      </c>
      <c r="B4" s="13" t="s">
        <v>10</v>
      </c>
      <c r="C4" s="52">
        <f t="shared" si="1"/>
        <v>48.85000000000001</v>
      </c>
      <c r="D4" s="12">
        <f t="shared" si="0"/>
        <v>0.44409090909090915</v>
      </c>
      <c r="E4" s="58">
        <v>2</v>
      </c>
      <c r="F4" s="55">
        <v>3</v>
      </c>
      <c r="G4" s="4">
        <v>1</v>
      </c>
      <c r="H4" s="3">
        <v>3</v>
      </c>
      <c r="I4" s="4">
        <v>3</v>
      </c>
      <c r="J4" s="3">
        <v>2</v>
      </c>
      <c r="K4" s="4">
        <v>1</v>
      </c>
      <c r="L4" s="50"/>
      <c r="M4" s="4">
        <v>1</v>
      </c>
      <c r="N4" s="3">
        <v>2.7</v>
      </c>
      <c r="O4" s="25"/>
      <c r="P4" s="3">
        <v>2.6</v>
      </c>
      <c r="Q4" s="4">
        <v>0.8</v>
      </c>
      <c r="R4" s="3">
        <v>3</v>
      </c>
      <c r="S4" s="4">
        <v>2.8</v>
      </c>
      <c r="T4" s="3">
        <v>3.55</v>
      </c>
      <c r="U4" s="4">
        <v>1.2</v>
      </c>
      <c r="V4" s="3">
        <v>6</v>
      </c>
      <c r="W4" s="4">
        <v>7</v>
      </c>
      <c r="X4" s="71">
        <v>3</v>
      </c>
      <c r="Y4" s="3"/>
      <c r="Z4" s="4">
        <v>0.2</v>
      </c>
      <c r="AA4" s="3"/>
      <c r="AB4" s="4">
        <v>2.2</v>
      </c>
      <c r="AC4" s="3"/>
      <c r="AD4" s="4"/>
      <c r="AE4" s="3"/>
      <c r="AF4" s="4"/>
      <c r="AG4" s="2"/>
      <c r="AH4" s="2"/>
      <c r="AI4" s="2"/>
      <c r="AJ4" s="2"/>
      <c r="AK4" s="3"/>
      <c r="AL4" s="4"/>
      <c r="AM4" s="3"/>
      <c r="AN4" s="4"/>
      <c r="AO4" s="3"/>
      <c r="AP4" s="4"/>
      <c r="AQ4" s="3"/>
      <c r="AR4" s="4"/>
      <c r="AS4" s="3"/>
      <c r="AT4" s="4"/>
      <c r="AU4" s="3"/>
      <c r="AV4" s="4"/>
      <c r="AW4" s="3"/>
      <c r="AX4" s="4"/>
      <c r="AY4" s="3"/>
      <c r="AZ4" s="4"/>
      <c r="BA4" s="3"/>
      <c r="BB4" s="4"/>
      <c r="BC4" s="3"/>
      <c r="BD4" s="4"/>
      <c r="BE4" s="3"/>
      <c r="BF4" s="4"/>
      <c r="BG4" s="3"/>
      <c r="BH4" s="4"/>
      <c r="BI4" s="3"/>
      <c r="BJ4" s="4"/>
      <c r="BK4" s="3"/>
      <c r="BL4" s="4"/>
      <c r="BM4" s="3"/>
      <c r="BN4" s="4"/>
    </row>
    <row r="5" spans="1:66" ht="24.75" customHeight="1" thickBot="1">
      <c r="A5" s="9">
        <v>10</v>
      </c>
      <c r="B5" s="13" t="s">
        <v>2</v>
      </c>
      <c r="C5" s="52">
        <f t="shared" si="1"/>
        <v>64.73181818181817</v>
      </c>
      <c r="D5" s="12">
        <f t="shared" si="0"/>
        <v>0.5884710743801652</v>
      </c>
      <c r="E5" s="58"/>
      <c r="F5" s="55">
        <v>5</v>
      </c>
      <c r="G5" s="4">
        <v>1</v>
      </c>
      <c r="H5" s="3">
        <v>5</v>
      </c>
      <c r="I5" s="4">
        <v>2</v>
      </c>
      <c r="J5" s="3">
        <v>5</v>
      </c>
      <c r="K5" s="4">
        <v>2</v>
      </c>
      <c r="L5" s="50">
        <f>(5/5.5)*3.5</f>
        <v>3.1818181818181817</v>
      </c>
      <c r="M5" s="4">
        <v>2</v>
      </c>
      <c r="N5" s="3">
        <v>4.7</v>
      </c>
      <c r="O5" s="25">
        <v>1</v>
      </c>
      <c r="P5" s="3">
        <v>5.5</v>
      </c>
      <c r="Q5" s="4">
        <v>2.3</v>
      </c>
      <c r="R5" s="3">
        <v>5.3</v>
      </c>
      <c r="S5" s="4">
        <v>0.8</v>
      </c>
      <c r="T5" s="3">
        <v>3.75</v>
      </c>
      <c r="U5" s="4">
        <v>0.8</v>
      </c>
      <c r="V5" s="3">
        <v>3.4</v>
      </c>
      <c r="W5" s="4">
        <v>6</v>
      </c>
      <c r="X5" s="71"/>
      <c r="Y5" s="3">
        <v>6</v>
      </c>
      <c r="Z5" s="4"/>
      <c r="AA5" s="3"/>
      <c r="AB5" s="4"/>
      <c r="AC5" s="3"/>
      <c r="AD5" s="4"/>
      <c r="AE5" s="3"/>
      <c r="AF5" s="4"/>
      <c r="AG5" s="2"/>
      <c r="AH5" s="2"/>
      <c r="AI5" s="2"/>
      <c r="AJ5" s="2"/>
      <c r="AK5" s="3"/>
      <c r="AL5" s="4"/>
      <c r="AM5" s="3"/>
      <c r="AN5" s="4"/>
      <c r="AO5" s="3"/>
      <c r="AP5" s="4"/>
      <c r="AQ5" s="3"/>
      <c r="AR5" s="4"/>
      <c r="AS5" s="3"/>
      <c r="AT5" s="4"/>
      <c r="AU5" s="3"/>
      <c r="AV5" s="4"/>
      <c r="AW5" s="3"/>
      <c r="AX5" s="4"/>
      <c r="AY5" s="3"/>
      <c r="AZ5" s="4"/>
      <c r="BA5" s="3"/>
      <c r="BB5" s="4"/>
      <c r="BC5" s="3"/>
      <c r="BD5" s="4"/>
      <c r="BE5" s="3"/>
      <c r="BF5" s="4"/>
      <c r="BG5" s="3"/>
      <c r="BH5" s="4"/>
      <c r="BI5" s="3"/>
      <c r="BJ5" s="4"/>
      <c r="BK5" s="3"/>
      <c r="BL5" s="4"/>
      <c r="BM5" s="3"/>
      <c r="BN5" s="4"/>
    </row>
    <row r="6" spans="1:66" ht="24.75" customHeight="1" thickBot="1">
      <c r="A6" s="10">
        <v>11</v>
      </c>
      <c r="B6" s="13" t="s">
        <v>8</v>
      </c>
      <c r="C6" s="52">
        <f t="shared" si="1"/>
        <v>18.2</v>
      </c>
      <c r="D6" s="12">
        <f t="shared" si="0"/>
        <v>0.16545454545454544</v>
      </c>
      <c r="E6" s="58"/>
      <c r="F6" s="55">
        <v>2</v>
      </c>
      <c r="G6" s="4">
        <v>1</v>
      </c>
      <c r="H6" s="3"/>
      <c r="I6" s="4">
        <v>3</v>
      </c>
      <c r="J6" s="3"/>
      <c r="K6" s="4">
        <v>1</v>
      </c>
      <c r="L6" s="50"/>
      <c r="M6" s="4">
        <v>1</v>
      </c>
      <c r="N6" s="3"/>
      <c r="O6" s="25">
        <v>1</v>
      </c>
      <c r="P6" s="3"/>
      <c r="Q6" s="4">
        <v>2.1</v>
      </c>
      <c r="R6" s="3"/>
      <c r="S6" s="4">
        <v>0</v>
      </c>
      <c r="T6" s="3"/>
      <c r="U6" s="4"/>
      <c r="V6" s="3">
        <v>3.1</v>
      </c>
      <c r="W6" s="4">
        <v>4</v>
      </c>
      <c r="X6" s="71"/>
      <c r="Y6" s="3"/>
      <c r="Z6" s="4"/>
      <c r="AA6" s="3"/>
      <c r="AB6" s="4">
        <v>0.6</v>
      </c>
      <c r="AC6" s="3"/>
      <c r="AD6" s="4"/>
      <c r="AE6" s="3"/>
      <c r="AF6" s="4"/>
      <c r="AG6" s="2"/>
      <c r="AH6" s="2"/>
      <c r="AI6" s="2"/>
      <c r="AJ6" s="2"/>
      <c r="AK6" s="3"/>
      <c r="AL6" s="4"/>
      <c r="AM6" s="3"/>
      <c r="AN6" s="4"/>
      <c r="AO6" s="3"/>
      <c r="AP6" s="4"/>
      <c r="AQ6" s="3"/>
      <c r="AR6" s="4"/>
      <c r="AS6" s="3"/>
      <c r="AT6" s="4"/>
      <c r="AU6" s="3"/>
      <c r="AV6" s="4"/>
      <c r="AW6" s="3"/>
      <c r="AX6" s="4"/>
      <c r="AY6" s="3"/>
      <c r="AZ6" s="4"/>
      <c r="BA6" s="3"/>
      <c r="BB6" s="4"/>
      <c r="BC6" s="3"/>
      <c r="BD6" s="4"/>
      <c r="BE6" s="3"/>
      <c r="BF6" s="4"/>
      <c r="BG6" s="3"/>
      <c r="BH6" s="4"/>
      <c r="BI6" s="3"/>
      <c r="BJ6" s="4"/>
      <c r="BK6" s="3"/>
      <c r="BL6" s="4"/>
      <c r="BM6" s="3"/>
      <c r="BN6" s="4"/>
    </row>
    <row r="7" spans="1:66" ht="24.75" customHeight="1" thickBot="1">
      <c r="A7" s="9">
        <v>11</v>
      </c>
      <c r="B7" s="13" t="s">
        <v>12</v>
      </c>
      <c r="C7" s="52">
        <f t="shared" si="1"/>
        <v>36.800000000000004</v>
      </c>
      <c r="D7" s="12">
        <f t="shared" si="0"/>
        <v>0.3345454545454546</v>
      </c>
      <c r="E7" s="58"/>
      <c r="F7" s="55">
        <v>4</v>
      </c>
      <c r="G7" s="4">
        <v>1</v>
      </c>
      <c r="H7" s="3">
        <v>4</v>
      </c>
      <c r="I7" s="4"/>
      <c r="J7" s="3">
        <v>4</v>
      </c>
      <c r="K7" s="4">
        <v>3</v>
      </c>
      <c r="L7" s="50"/>
      <c r="M7" s="4">
        <v>3</v>
      </c>
      <c r="N7" s="3">
        <v>3.3</v>
      </c>
      <c r="O7" s="25"/>
      <c r="P7" s="3"/>
      <c r="Q7" s="4"/>
      <c r="R7" s="3"/>
      <c r="S7" s="4"/>
      <c r="T7" s="3"/>
      <c r="U7" s="4"/>
      <c r="V7" s="3">
        <v>3.4</v>
      </c>
      <c r="W7" s="4">
        <v>6</v>
      </c>
      <c r="X7" s="71"/>
      <c r="Y7" s="3">
        <v>4.9</v>
      </c>
      <c r="Z7" s="4">
        <v>0.2</v>
      </c>
      <c r="AA7" s="3"/>
      <c r="AB7" s="4"/>
      <c r="AC7" s="3"/>
      <c r="AD7" s="4"/>
      <c r="AE7" s="3"/>
      <c r="AF7" s="4"/>
      <c r="AG7" s="2"/>
      <c r="AH7" s="2"/>
      <c r="AI7" s="2"/>
      <c r="AJ7" s="2"/>
      <c r="AK7" s="3"/>
      <c r="AL7" s="4"/>
      <c r="AM7" s="3"/>
      <c r="AN7" s="4"/>
      <c r="AO7" s="3"/>
      <c r="AP7" s="4"/>
      <c r="AQ7" s="3"/>
      <c r="AR7" s="4"/>
      <c r="AS7" s="3"/>
      <c r="AT7" s="4"/>
      <c r="AU7" s="3"/>
      <c r="AV7" s="4"/>
      <c r="AW7" s="3"/>
      <c r="AX7" s="4"/>
      <c r="AY7" s="3"/>
      <c r="AZ7" s="4"/>
      <c r="BA7" s="3"/>
      <c r="BB7" s="4"/>
      <c r="BC7" s="3"/>
      <c r="BD7" s="4"/>
      <c r="BE7" s="3"/>
      <c r="BF7" s="4"/>
      <c r="BG7" s="3"/>
      <c r="BH7" s="4"/>
      <c r="BI7" s="3"/>
      <c r="BJ7" s="4"/>
      <c r="BK7" s="3"/>
      <c r="BL7" s="4"/>
      <c r="BM7" s="3"/>
      <c r="BN7" s="4"/>
    </row>
    <row r="8" spans="1:66" ht="24.75" customHeight="1" thickBot="1">
      <c r="A8" s="9">
        <v>9</v>
      </c>
      <c r="B8" s="13" t="s">
        <v>4</v>
      </c>
      <c r="C8" s="52">
        <f t="shared" si="1"/>
        <v>49.2</v>
      </c>
      <c r="D8" s="12">
        <f t="shared" si="0"/>
        <v>0.4472727272727273</v>
      </c>
      <c r="E8" s="58">
        <v>1</v>
      </c>
      <c r="F8" s="55">
        <v>5</v>
      </c>
      <c r="G8" s="4">
        <v>1</v>
      </c>
      <c r="H8" s="3">
        <v>5</v>
      </c>
      <c r="I8" s="4">
        <v>2</v>
      </c>
      <c r="J8" s="3">
        <v>4</v>
      </c>
      <c r="K8" s="4">
        <v>2</v>
      </c>
      <c r="L8" s="50"/>
      <c r="M8" s="4">
        <v>2</v>
      </c>
      <c r="N8" s="3"/>
      <c r="O8" s="25">
        <v>2</v>
      </c>
      <c r="P8" s="3">
        <v>4.6</v>
      </c>
      <c r="Q8" s="4">
        <v>0</v>
      </c>
      <c r="R8" s="3">
        <v>3.8</v>
      </c>
      <c r="S8" s="4">
        <v>1.5</v>
      </c>
      <c r="T8" s="3"/>
      <c r="U8" s="4">
        <v>1.1</v>
      </c>
      <c r="V8" s="3">
        <v>4.2</v>
      </c>
      <c r="W8" s="4">
        <v>4</v>
      </c>
      <c r="X8" s="71"/>
      <c r="Y8" s="3">
        <v>6</v>
      </c>
      <c r="Z8" s="4"/>
      <c r="AA8" s="3"/>
      <c r="AB8" s="4"/>
      <c r="AC8" s="3"/>
      <c r="AD8" s="4"/>
      <c r="AE8" s="3"/>
      <c r="AF8" s="4"/>
      <c r="AG8" s="2"/>
      <c r="AH8" s="2"/>
      <c r="AI8" s="2"/>
      <c r="AJ8" s="2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</row>
    <row r="9" spans="1:66" ht="24.75" customHeight="1" thickBot="1">
      <c r="A9" s="9">
        <v>11</v>
      </c>
      <c r="B9" s="13" t="s">
        <v>20</v>
      </c>
      <c r="C9" s="52">
        <f t="shared" si="1"/>
        <v>27.7</v>
      </c>
      <c r="D9" s="12">
        <f t="shared" si="0"/>
        <v>0.25181818181818183</v>
      </c>
      <c r="E9" s="58">
        <v>1</v>
      </c>
      <c r="F9" s="55"/>
      <c r="G9" s="4"/>
      <c r="H9" s="3"/>
      <c r="I9" s="4"/>
      <c r="J9" s="3"/>
      <c r="K9" s="4"/>
      <c r="L9" s="50"/>
      <c r="M9" s="4">
        <v>1</v>
      </c>
      <c r="N9" s="3">
        <v>5.3</v>
      </c>
      <c r="O9" s="25">
        <v>3</v>
      </c>
      <c r="P9" s="3">
        <v>5.2</v>
      </c>
      <c r="Q9" s="4">
        <v>3.8</v>
      </c>
      <c r="R9" s="3"/>
      <c r="S9" s="4">
        <v>1</v>
      </c>
      <c r="T9" s="3"/>
      <c r="U9" s="4"/>
      <c r="V9" s="3">
        <v>3.7</v>
      </c>
      <c r="W9" s="4"/>
      <c r="X9" s="71">
        <v>3.5</v>
      </c>
      <c r="Y9" s="3"/>
      <c r="Z9" s="4">
        <v>0.2</v>
      </c>
      <c r="AA9" s="3"/>
      <c r="AB9" s="4"/>
      <c r="AC9" s="3"/>
      <c r="AD9" s="4"/>
      <c r="AE9" s="3"/>
      <c r="AF9" s="4"/>
      <c r="AG9" s="2"/>
      <c r="AH9" s="2"/>
      <c r="AI9" s="2"/>
      <c r="AJ9" s="2"/>
      <c r="AK9" s="3"/>
      <c r="AL9" s="4"/>
      <c r="AM9" s="3"/>
      <c r="AN9" s="4"/>
      <c r="AO9" s="3"/>
      <c r="AP9" s="4"/>
      <c r="AQ9" s="3"/>
      <c r="AR9" s="4"/>
      <c r="AS9" s="3"/>
      <c r="AT9" s="4"/>
      <c r="AU9" s="3"/>
      <c r="AV9" s="4"/>
      <c r="AW9" s="3"/>
      <c r="AX9" s="4"/>
      <c r="AY9" s="3"/>
      <c r="AZ9" s="4"/>
      <c r="BA9" s="3"/>
      <c r="BB9" s="4"/>
      <c r="BC9" s="3"/>
      <c r="BD9" s="4"/>
      <c r="BE9" s="3"/>
      <c r="BF9" s="4"/>
      <c r="BG9" s="3"/>
      <c r="BH9" s="4"/>
      <c r="BI9" s="3"/>
      <c r="BJ9" s="4"/>
      <c r="BK9" s="3"/>
      <c r="BL9" s="4"/>
      <c r="BM9" s="3"/>
      <c r="BN9" s="4"/>
    </row>
    <row r="10" spans="1:66" ht="24.75" customHeight="1" thickBot="1">
      <c r="A10" s="9">
        <v>11</v>
      </c>
      <c r="B10" s="15" t="s">
        <v>22</v>
      </c>
      <c r="C10" s="52">
        <f t="shared" si="1"/>
        <v>2.8</v>
      </c>
      <c r="D10" s="12">
        <f t="shared" si="0"/>
        <v>0.025454545454545452</v>
      </c>
      <c r="E10" s="58"/>
      <c r="F10" s="55"/>
      <c r="G10" s="4"/>
      <c r="H10" s="3"/>
      <c r="I10" s="4"/>
      <c r="J10" s="3"/>
      <c r="K10" s="4">
        <v>1</v>
      </c>
      <c r="L10" s="50"/>
      <c r="M10" s="4">
        <v>1</v>
      </c>
      <c r="N10" s="3">
        <v>0</v>
      </c>
      <c r="O10" s="25"/>
      <c r="P10" s="3"/>
      <c r="Q10" s="4">
        <v>0.8</v>
      </c>
      <c r="R10" s="3"/>
      <c r="S10" s="4">
        <v>0</v>
      </c>
      <c r="T10" s="3"/>
      <c r="U10" s="4"/>
      <c r="V10" s="3"/>
      <c r="W10" s="4"/>
      <c r="X10" s="71"/>
      <c r="Y10" s="3"/>
      <c r="Z10" s="4"/>
      <c r="AA10" s="3"/>
      <c r="AB10" s="4">
        <v>1.6</v>
      </c>
      <c r="AC10" s="3"/>
      <c r="AD10" s="4"/>
      <c r="AE10" s="3"/>
      <c r="AF10" s="4"/>
      <c r="AG10" s="2"/>
      <c r="AH10" s="2"/>
      <c r="AI10" s="2"/>
      <c r="AJ10" s="2"/>
      <c r="AK10" s="3"/>
      <c r="AL10" s="4"/>
      <c r="AM10" s="3"/>
      <c r="AN10" s="4"/>
      <c r="AO10" s="3"/>
      <c r="AP10" s="4"/>
      <c r="AQ10" s="3"/>
      <c r="AR10" s="4"/>
      <c r="AS10" s="3"/>
      <c r="AT10" s="4"/>
      <c r="AU10" s="3"/>
      <c r="AV10" s="4"/>
      <c r="AW10" s="3"/>
      <c r="AX10" s="4"/>
      <c r="AY10" s="3"/>
      <c r="AZ10" s="4"/>
      <c r="BA10" s="3"/>
      <c r="BB10" s="4"/>
      <c r="BC10" s="3"/>
      <c r="BD10" s="4"/>
      <c r="BE10" s="3"/>
      <c r="BF10" s="4"/>
      <c r="BG10" s="3"/>
      <c r="BH10" s="4"/>
      <c r="BI10" s="3"/>
      <c r="BJ10" s="4"/>
      <c r="BK10" s="3"/>
      <c r="BL10" s="4"/>
      <c r="BM10" s="3"/>
      <c r="BN10" s="4"/>
    </row>
    <row r="11" spans="1:66" ht="24.75" customHeight="1" thickBot="1">
      <c r="A11" s="9">
        <v>10</v>
      </c>
      <c r="B11" s="16" t="s">
        <v>9</v>
      </c>
      <c r="C11" s="52">
        <f t="shared" si="1"/>
        <v>52.00000000000001</v>
      </c>
      <c r="D11" s="12">
        <f t="shared" si="0"/>
        <v>0.4727272727272728</v>
      </c>
      <c r="E11" s="58"/>
      <c r="F11" s="55">
        <v>3</v>
      </c>
      <c r="G11" s="4">
        <v>1</v>
      </c>
      <c r="H11" s="3">
        <v>4</v>
      </c>
      <c r="I11" s="4">
        <v>2</v>
      </c>
      <c r="J11" s="3">
        <v>2</v>
      </c>
      <c r="K11" s="4">
        <v>2</v>
      </c>
      <c r="L11" s="50"/>
      <c r="M11" s="4">
        <v>1</v>
      </c>
      <c r="N11" s="3">
        <v>5.1</v>
      </c>
      <c r="O11" s="25">
        <v>3</v>
      </c>
      <c r="P11" s="3">
        <v>3.1</v>
      </c>
      <c r="Q11" s="4">
        <v>2.3</v>
      </c>
      <c r="R11" s="3"/>
      <c r="S11" s="4">
        <v>2.3</v>
      </c>
      <c r="T11" s="3">
        <v>3.8</v>
      </c>
      <c r="U11" s="4">
        <v>2</v>
      </c>
      <c r="V11" s="3">
        <v>3.2</v>
      </c>
      <c r="W11" s="4">
        <v>2</v>
      </c>
      <c r="X11" s="71">
        <v>3.5</v>
      </c>
      <c r="Y11" s="3">
        <v>5.7</v>
      </c>
      <c r="Z11" s="4">
        <v>1</v>
      </c>
      <c r="AA11" s="3"/>
      <c r="AB11" s="4">
        <v>3</v>
      </c>
      <c r="AC11" s="3"/>
      <c r="AD11" s="4"/>
      <c r="AE11" s="3"/>
      <c r="AF11" s="4"/>
      <c r="AG11" s="2"/>
      <c r="AH11" s="2"/>
      <c r="AI11" s="2"/>
      <c r="AJ11" s="2"/>
      <c r="AK11" s="3"/>
      <c r="AL11" s="4"/>
      <c r="AM11" s="3"/>
      <c r="AN11" s="4"/>
      <c r="AO11" s="3"/>
      <c r="AP11" s="4"/>
      <c r="AQ11" s="3"/>
      <c r="AR11" s="4"/>
      <c r="AS11" s="3"/>
      <c r="AT11" s="4"/>
      <c r="AU11" s="3"/>
      <c r="AV11" s="4"/>
      <c r="AW11" s="3"/>
      <c r="AX11" s="4"/>
      <c r="AY11" s="3"/>
      <c r="AZ11" s="4"/>
      <c r="BA11" s="3"/>
      <c r="BB11" s="4"/>
      <c r="BC11" s="3"/>
      <c r="BD11" s="4"/>
      <c r="BE11" s="3"/>
      <c r="BF11" s="4"/>
      <c r="BG11" s="3"/>
      <c r="BH11" s="4"/>
      <c r="BI11" s="3"/>
      <c r="BJ11" s="4"/>
      <c r="BK11" s="3"/>
      <c r="BL11" s="4"/>
      <c r="BM11" s="3"/>
      <c r="BN11" s="4"/>
    </row>
    <row r="12" spans="1:66" ht="24.75" customHeight="1" thickBot="1">
      <c r="A12" s="9">
        <v>11</v>
      </c>
      <c r="B12" s="17" t="s">
        <v>16</v>
      </c>
      <c r="C12" s="52">
        <f t="shared" si="1"/>
        <v>44.2</v>
      </c>
      <c r="D12" s="12">
        <f t="shared" si="0"/>
        <v>0.40181818181818185</v>
      </c>
      <c r="E12" s="58"/>
      <c r="F12" s="55">
        <v>3</v>
      </c>
      <c r="G12" s="4"/>
      <c r="H12" s="3">
        <v>6</v>
      </c>
      <c r="I12" s="4">
        <v>2</v>
      </c>
      <c r="J12" s="3">
        <v>2</v>
      </c>
      <c r="K12" s="4">
        <v>1</v>
      </c>
      <c r="L12" s="50"/>
      <c r="M12" s="4">
        <v>2</v>
      </c>
      <c r="N12" s="3">
        <v>2.6</v>
      </c>
      <c r="O12" s="25"/>
      <c r="P12" s="3"/>
      <c r="Q12" s="4">
        <v>2.3</v>
      </c>
      <c r="R12" s="3">
        <v>3</v>
      </c>
      <c r="S12" s="4"/>
      <c r="T12" s="3"/>
      <c r="U12" s="4">
        <v>2.2</v>
      </c>
      <c r="V12" s="3">
        <v>5.7</v>
      </c>
      <c r="W12" s="4">
        <v>5</v>
      </c>
      <c r="X12" s="71"/>
      <c r="Y12" s="3">
        <v>5.7</v>
      </c>
      <c r="Z12" s="4">
        <v>1.7</v>
      </c>
      <c r="AA12" s="3"/>
      <c r="AB12" s="4"/>
      <c r="AC12" s="3"/>
      <c r="AD12" s="4"/>
      <c r="AE12" s="3"/>
      <c r="AF12" s="4"/>
      <c r="AG12" s="2"/>
      <c r="AH12" s="2"/>
      <c r="AI12" s="2"/>
      <c r="AJ12" s="2"/>
      <c r="AK12" s="3"/>
      <c r="AL12" s="4"/>
      <c r="AM12" s="3"/>
      <c r="AN12" s="4"/>
      <c r="AO12" s="3"/>
      <c r="AP12" s="4"/>
      <c r="AQ12" s="3"/>
      <c r="AR12" s="4"/>
      <c r="AS12" s="3"/>
      <c r="AT12" s="4"/>
      <c r="AU12" s="3"/>
      <c r="AV12" s="4"/>
      <c r="AW12" s="3"/>
      <c r="AX12" s="4"/>
      <c r="AY12" s="3"/>
      <c r="AZ12" s="4"/>
      <c r="BA12" s="3"/>
      <c r="BB12" s="4"/>
      <c r="BC12" s="3"/>
      <c r="BD12" s="4"/>
      <c r="BE12" s="3"/>
      <c r="BF12" s="4"/>
      <c r="BG12" s="3"/>
      <c r="BH12" s="4"/>
      <c r="BI12" s="3"/>
      <c r="BJ12" s="4"/>
      <c r="BK12" s="3"/>
      <c r="BL12" s="4"/>
      <c r="BM12" s="3"/>
      <c r="BN12" s="4"/>
    </row>
    <row r="13" spans="1:66" ht="24.75" customHeight="1" thickBot="1">
      <c r="A13" s="9">
        <v>11</v>
      </c>
      <c r="B13" s="18" t="s">
        <v>11</v>
      </c>
      <c r="C13" s="52">
        <f t="shared" si="1"/>
        <v>16.1</v>
      </c>
      <c r="D13" s="12">
        <f t="shared" si="0"/>
        <v>0.1463636363636364</v>
      </c>
      <c r="E13" s="58"/>
      <c r="F13" s="55">
        <v>2</v>
      </c>
      <c r="G13" s="4">
        <v>1</v>
      </c>
      <c r="H13" s="3">
        <v>4</v>
      </c>
      <c r="I13" s="4">
        <v>2</v>
      </c>
      <c r="J13" s="3">
        <v>2</v>
      </c>
      <c r="K13" s="4">
        <v>1</v>
      </c>
      <c r="L13" s="50"/>
      <c r="M13" s="4">
        <v>3</v>
      </c>
      <c r="N13" s="3">
        <v>0</v>
      </c>
      <c r="O13" s="25"/>
      <c r="P13" s="3"/>
      <c r="Q13" s="4">
        <v>1.1</v>
      </c>
      <c r="R13" s="3"/>
      <c r="S13" s="4">
        <v>0</v>
      </c>
      <c r="T13" s="3"/>
      <c r="U13" s="4"/>
      <c r="V13" s="3"/>
      <c r="W13" s="4"/>
      <c r="X13" s="71"/>
      <c r="Y13" s="3"/>
      <c r="Z13" s="4"/>
      <c r="AA13" s="3"/>
      <c r="AB13" s="4">
        <v>0</v>
      </c>
      <c r="AC13" s="3"/>
      <c r="AD13" s="4"/>
      <c r="AE13" s="3"/>
      <c r="AF13" s="4"/>
      <c r="AG13" s="2"/>
      <c r="AH13" s="2"/>
      <c r="AI13" s="2"/>
      <c r="AJ13" s="2"/>
      <c r="AK13" s="3"/>
      <c r="AL13" s="4"/>
      <c r="AM13" s="3"/>
      <c r="AN13" s="4"/>
      <c r="AO13" s="3"/>
      <c r="AP13" s="4"/>
      <c r="AQ13" s="3"/>
      <c r="AR13" s="4"/>
      <c r="AS13" s="3"/>
      <c r="AT13" s="4"/>
      <c r="AU13" s="3"/>
      <c r="AV13" s="4"/>
      <c r="AW13" s="3"/>
      <c r="AX13" s="4"/>
      <c r="AY13" s="3"/>
      <c r="AZ13" s="4"/>
      <c r="BA13" s="3"/>
      <c r="BB13" s="4"/>
      <c r="BC13" s="3"/>
      <c r="BD13" s="4"/>
      <c r="BE13" s="3"/>
      <c r="BF13" s="4"/>
      <c r="BG13" s="3"/>
      <c r="BH13" s="4"/>
      <c r="BI13" s="3"/>
      <c r="BJ13" s="4"/>
      <c r="BK13" s="3"/>
      <c r="BL13" s="4"/>
      <c r="BM13" s="3"/>
      <c r="BN13" s="4"/>
    </row>
    <row r="14" spans="1:66" ht="24.75" customHeight="1" thickBot="1">
      <c r="A14" s="9">
        <v>10</v>
      </c>
      <c r="B14" s="19" t="s">
        <v>21</v>
      </c>
      <c r="C14" s="52">
        <f t="shared" si="1"/>
        <v>11.799999999999999</v>
      </c>
      <c r="D14" s="12">
        <f t="shared" si="0"/>
        <v>0.10727272727272727</v>
      </c>
      <c r="E14" s="58"/>
      <c r="F14" s="55"/>
      <c r="G14" s="4"/>
      <c r="H14" s="3"/>
      <c r="I14" s="4"/>
      <c r="J14" s="3"/>
      <c r="K14" s="4"/>
      <c r="L14" s="50"/>
      <c r="M14" s="4">
        <v>1</v>
      </c>
      <c r="N14" s="3"/>
      <c r="O14" s="25">
        <v>1</v>
      </c>
      <c r="P14" s="3">
        <v>0.9</v>
      </c>
      <c r="Q14" s="4">
        <v>0.8</v>
      </c>
      <c r="R14" s="3"/>
      <c r="S14" s="4">
        <v>0.6</v>
      </c>
      <c r="T14" s="3"/>
      <c r="U14" s="4">
        <v>0.6</v>
      </c>
      <c r="V14" s="3">
        <v>1.7</v>
      </c>
      <c r="W14" s="4">
        <v>5</v>
      </c>
      <c r="X14" s="71"/>
      <c r="Y14" s="3"/>
      <c r="Z14" s="4">
        <v>0.2</v>
      </c>
      <c r="AA14" s="3"/>
      <c r="AB14" s="4">
        <v>1.2</v>
      </c>
      <c r="AC14" s="3"/>
      <c r="AD14" s="4"/>
      <c r="AE14" s="3"/>
      <c r="AF14" s="4"/>
      <c r="AG14" s="2"/>
      <c r="AH14" s="2"/>
      <c r="AI14" s="2"/>
      <c r="AJ14" s="2"/>
      <c r="AK14" s="3"/>
      <c r="AL14" s="4"/>
      <c r="AM14" s="3"/>
      <c r="AN14" s="4"/>
      <c r="AO14" s="3"/>
      <c r="AP14" s="4"/>
      <c r="AQ14" s="3"/>
      <c r="AR14" s="4"/>
      <c r="AS14" s="3"/>
      <c r="AT14" s="4"/>
      <c r="AU14" s="3"/>
      <c r="AV14" s="4"/>
      <c r="AW14" s="3"/>
      <c r="AX14" s="4"/>
      <c r="AY14" s="3"/>
      <c r="AZ14" s="4"/>
      <c r="BA14" s="3"/>
      <c r="BB14" s="4"/>
      <c r="BC14" s="3"/>
      <c r="BD14" s="4"/>
      <c r="BE14" s="3"/>
      <c r="BF14" s="4"/>
      <c r="BG14" s="3"/>
      <c r="BH14" s="4"/>
      <c r="BI14" s="3"/>
      <c r="BJ14" s="4"/>
      <c r="BK14" s="3"/>
      <c r="BL14" s="4"/>
      <c r="BM14" s="3"/>
      <c r="BN14" s="4"/>
    </row>
    <row r="15" spans="1:66" ht="24.75" customHeight="1" thickBot="1">
      <c r="A15" s="9">
        <v>10</v>
      </c>
      <c r="B15" s="20" t="s">
        <v>6</v>
      </c>
      <c r="C15" s="52">
        <f t="shared" si="1"/>
        <v>27.400000000000002</v>
      </c>
      <c r="D15" s="12">
        <f t="shared" si="0"/>
        <v>0.2490909090909091</v>
      </c>
      <c r="E15" s="58"/>
      <c r="F15" s="55">
        <v>3</v>
      </c>
      <c r="G15" s="4">
        <v>1</v>
      </c>
      <c r="H15" s="3"/>
      <c r="I15" s="4">
        <v>2</v>
      </c>
      <c r="J15" s="3"/>
      <c r="K15" s="4">
        <v>1</v>
      </c>
      <c r="L15" s="50"/>
      <c r="M15" s="4">
        <v>1</v>
      </c>
      <c r="N15" s="3">
        <v>2.3</v>
      </c>
      <c r="O15" s="25">
        <v>1</v>
      </c>
      <c r="P15" s="3">
        <v>1</v>
      </c>
      <c r="Q15" s="4">
        <v>1.6</v>
      </c>
      <c r="R15" s="3">
        <v>2.2</v>
      </c>
      <c r="S15" s="4">
        <v>0.6</v>
      </c>
      <c r="T15" s="3"/>
      <c r="U15" s="4">
        <v>0.6</v>
      </c>
      <c r="V15" s="3">
        <v>5.9</v>
      </c>
      <c r="W15" s="4">
        <v>4</v>
      </c>
      <c r="X15" s="71"/>
      <c r="Y15" s="3"/>
      <c r="Z15" s="4">
        <v>0.2</v>
      </c>
      <c r="AA15" s="3"/>
      <c r="AB15" s="4">
        <v>2.6</v>
      </c>
      <c r="AC15" s="3"/>
      <c r="AD15" s="4"/>
      <c r="AE15" s="3"/>
      <c r="AF15" s="4"/>
      <c r="AG15" s="2"/>
      <c r="AH15" s="2"/>
      <c r="AI15" s="2"/>
      <c r="AJ15" s="2"/>
      <c r="AK15" s="3"/>
      <c r="AL15" s="4"/>
      <c r="AM15" s="3"/>
      <c r="AN15" s="4"/>
      <c r="AO15" s="3"/>
      <c r="AP15" s="4"/>
      <c r="AQ15" s="3"/>
      <c r="AR15" s="4"/>
      <c r="AS15" s="3"/>
      <c r="AT15" s="4"/>
      <c r="AU15" s="3"/>
      <c r="AV15" s="4"/>
      <c r="AW15" s="3"/>
      <c r="AX15" s="4"/>
      <c r="AY15" s="3"/>
      <c r="AZ15" s="4"/>
      <c r="BA15" s="3"/>
      <c r="BB15" s="4"/>
      <c r="BC15" s="3"/>
      <c r="BD15" s="4"/>
      <c r="BE15" s="3"/>
      <c r="BF15" s="4"/>
      <c r="BG15" s="3"/>
      <c r="BH15" s="4"/>
      <c r="BI15" s="3"/>
      <c r="BJ15" s="4"/>
      <c r="BK15" s="3"/>
      <c r="BL15" s="4"/>
      <c r="BM15" s="3"/>
      <c r="BN15" s="4"/>
    </row>
    <row r="16" spans="1:66" ht="24.75" customHeight="1" thickBot="1">
      <c r="A16" s="9">
        <v>10</v>
      </c>
      <c r="B16" s="18" t="s">
        <v>7</v>
      </c>
      <c r="C16" s="52">
        <f t="shared" si="1"/>
        <v>68.73636363636363</v>
      </c>
      <c r="D16" s="12">
        <f t="shared" si="0"/>
        <v>0.6248760330578512</v>
      </c>
      <c r="E16" s="58">
        <v>1</v>
      </c>
      <c r="F16" s="55">
        <v>5</v>
      </c>
      <c r="G16" s="4">
        <v>1</v>
      </c>
      <c r="H16" s="3">
        <v>5</v>
      </c>
      <c r="I16" s="4">
        <v>3</v>
      </c>
      <c r="J16" s="3">
        <v>3</v>
      </c>
      <c r="K16" s="4">
        <v>1</v>
      </c>
      <c r="L16" s="50">
        <f>(1/5.5)*3.5</f>
        <v>0.6363636363636364</v>
      </c>
      <c r="M16" s="4">
        <v>2</v>
      </c>
      <c r="N16" s="3">
        <v>2.8</v>
      </c>
      <c r="O16" s="25">
        <v>3</v>
      </c>
      <c r="P16" s="3">
        <v>4.5</v>
      </c>
      <c r="Q16" s="4">
        <v>2.7</v>
      </c>
      <c r="R16" s="3">
        <v>5.1</v>
      </c>
      <c r="S16" s="4">
        <v>1.3</v>
      </c>
      <c r="T16" s="3">
        <v>3.9</v>
      </c>
      <c r="U16" s="4">
        <v>2</v>
      </c>
      <c r="V16" s="3">
        <v>3.6</v>
      </c>
      <c r="W16" s="4">
        <v>8</v>
      </c>
      <c r="X16" s="71">
        <v>3</v>
      </c>
      <c r="Y16" s="3">
        <v>5.7</v>
      </c>
      <c r="Z16" s="4">
        <v>1.5</v>
      </c>
      <c r="AA16" s="3"/>
      <c r="AB16" s="4">
        <v>1.8</v>
      </c>
      <c r="AC16" s="3"/>
      <c r="AD16" s="4"/>
      <c r="AE16" s="3"/>
      <c r="AF16" s="4"/>
      <c r="AG16" s="2"/>
      <c r="AH16" s="2"/>
      <c r="AI16" s="2"/>
      <c r="AJ16" s="2"/>
      <c r="AK16" s="3"/>
      <c r="AL16" s="4"/>
      <c r="AM16" s="3"/>
      <c r="AN16" s="4"/>
      <c r="AO16" s="3"/>
      <c r="AP16" s="4"/>
      <c r="AQ16" s="3"/>
      <c r="AR16" s="4"/>
      <c r="AS16" s="3"/>
      <c r="AT16" s="4"/>
      <c r="AU16" s="3"/>
      <c r="AV16" s="4"/>
      <c r="AW16" s="3"/>
      <c r="AX16" s="4"/>
      <c r="AY16" s="3"/>
      <c r="AZ16" s="4"/>
      <c r="BA16" s="3"/>
      <c r="BB16" s="4"/>
      <c r="BC16" s="3"/>
      <c r="BD16" s="4"/>
      <c r="BE16" s="3"/>
      <c r="BF16" s="4"/>
      <c r="BG16" s="3"/>
      <c r="BH16" s="4"/>
      <c r="BI16" s="3"/>
      <c r="BJ16" s="4"/>
      <c r="BK16" s="3"/>
      <c r="BL16" s="4"/>
      <c r="BM16" s="3"/>
      <c r="BN16" s="4"/>
    </row>
    <row r="17" spans="1:66" ht="24.75" customHeight="1" thickBot="1">
      <c r="A17" s="9">
        <v>9</v>
      </c>
      <c r="B17" s="18" t="s">
        <v>13</v>
      </c>
      <c r="C17" s="52">
        <f t="shared" si="1"/>
        <v>58.43181818181819</v>
      </c>
      <c r="D17" s="12">
        <f t="shared" si="0"/>
        <v>0.5311983471074381</v>
      </c>
      <c r="E17" s="58">
        <v>1</v>
      </c>
      <c r="F17" s="55">
        <v>5</v>
      </c>
      <c r="G17" s="4">
        <v>1</v>
      </c>
      <c r="H17" s="3">
        <v>5</v>
      </c>
      <c r="I17" s="4">
        <v>2</v>
      </c>
      <c r="J17" s="3">
        <v>3</v>
      </c>
      <c r="K17" s="4">
        <v>2</v>
      </c>
      <c r="L17" s="50">
        <f>(5/5.5)*3.5</f>
        <v>3.1818181818181817</v>
      </c>
      <c r="M17" s="4">
        <v>2</v>
      </c>
      <c r="N17" s="3">
        <v>4.3</v>
      </c>
      <c r="O17" s="25">
        <v>1</v>
      </c>
      <c r="P17" s="3">
        <v>3.4</v>
      </c>
      <c r="Q17" s="4">
        <v>2.1</v>
      </c>
      <c r="R17" s="3">
        <v>4.2</v>
      </c>
      <c r="S17" s="4">
        <v>1.8</v>
      </c>
      <c r="T17" s="3">
        <v>4.25</v>
      </c>
      <c r="U17" s="4">
        <v>1.2</v>
      </c>
      <c r="V17" s="3">
        <v>5.3</v>
      </c>
      <c r="W17" s="4">
        <v>2</v>
      </c>
      <c r="X17" s="71"/>
      <c r="Y17" s="3">
        <v>4.5</v>
      </c>
      <c r="Z17" s="4">
        <v>0.2</v>
      </c>
      <c r="AA17" s="3"/>
      <c r="AB17" s="4">
        <v>2.4</v>
      </c>
      <c r="AC17" s="3"/>
      <c r="AD17" s="4"/>
      <c r="AE17" s="3"/>
      <c r="AF17" s="4"/>
      <c r="AG17" s="2"/>
      <c r="AH17" s="2"/>
      <c r="AI17" s="2"/>
      <c r="AJ17" s="2"/>
      <c r="AK17" s="3"/>
      <c r="AL17" s="4"/>
      <c r="AM17" s="3"/>
      <c r="AN17" s="4"/>
      <c r="AO17" s="3"/>
      <c r="AP17" s="4"/>
      <c r="AQ17" s="3"/>
      <c r="AR17" s="4"/>
      <c r="AS17" s="3"/>
      <c r="AT17" s="4"/>
      <c r="AU17" s="3"/>
      <c r="AV17" s="4"/>
      <c r="AW17" s="3"/>
      <c r="AX17" s="4"/>
      <c r="AY17" s="3"/>
      <c r="AZ17" s="4"/>
      <c r="BA17" s="3"/>
      <c r="BB17" s="4"/>
      <c r="BC17" s="3"/>
      <c r="BD17" s="4"/>
      <c r="BE17" s="3"/>
      <c r="BF17" s="4"/>
      <c r="BG17" s="3"/>
      <c r="BH17" s="4"/>
      <c r="BI17" s="3"/>
      <c r="BJ17" s="4"/>
      <c r="BK17" s="3"/>
      <c r="BL17" s="4"/>
      <c r="BM17" s="3"/>
      <c r="BN17" s="4"/>
    </row>
    <row r="18" spans="1:66" ht="24.75" customHeight="1" thickBot="1">
      <c r="A18" s="9">
        <v>9</v>
      </c>
      <c r="B18" s="18" t="s">
        <v>25</v>
      </c>
      <c r="C18" s="52">
        <f t="shared" si="1"/>
        <v>72.9</v>
      </c>
      <c r="D18" s="12">
        <f t="shared" si="0"/>
        <v>0.6627272727272728</v>
      </c>
      <c r="E18" s="58"/>
      <c r="F18" s="55">
        <v>2</v>
      </c>
      <c r="G18" s="4">
        <v>1</v>
      </c>
      <c r="H18" s="3">
        <v>4</v>
      </c>
      <c r="I18" s="4">
        <v>3</v>
      </c>
      <c r="J18" s="3">
        <v>5</v>
      </c>
      <c r="K18" s="4">
        <v>1</v>
      </c>
      <c r="L18" s="50">
        <f>(4.4/5.5)*3.5</f>
        <v>2.8000000000000003</v>
      </c>
      <c r="M18" s="4">
        <v>2</v>
      </c>
      <c r="N18" s="3">
        <v>4.5</v>
      </c>
      <c r="O18" s="25">
        <v>3</v>
      </c>
      <c r="P18" s="3">
        <v>5.1</v>
      </c>
      <c r="Q18" s="4">
        <v>2.9</v>
      </c>
      <c r="R18" s="3">
        <v>4.8</v>
      </c>
      <c r="S18" s="4">
        <v>2.1</v>
      </c>
      <c r="T18" s="3">
        <v>4</v>
      </c>
      <c r="U18" s="4">
        <v>2.4</v>
      </c>
      <c r="V18" s="3">
        <v>5.4</v>
      </c>
      <c r="W18" s="4">
        <v>7</v>
      </c>
      <c r="X18" s="71">
        <v>3</v>
      </c>
      <c r="Y18" s="3">
        <v>5.4</v>
      </c>
      <c r="Z18" s="4">
        <v>2.5</v>
      </c>
      <c r="AA18" s="3"/>
      <c r="AB18" s="4">
        <v>2</v>
      </c>
      <c r="AC18" s="3"/>
      <c r="AD18" s="4"/>
      <c r="AE18" s="3"/>
      <c r="AF18" s="4"/>
      <c r="AG18" s="2"/>
      <c r="AH18" s="2"/>
      <c r="AI18" s="2"/>
      <c r="AJ18" s="2"/>
      <c r="AK18" s="3"/>
      <c r="AL18" s="4"/>
      <c r="AM18" s="3"/>
      <c r="AN18" s="4"/>
      <c r="AO18" s="3"/>
      <c r="AP18" s="4"/>
      <c r="AQ18" s="3"/>
      <c r="AR18" s="4"/>
      <c r="AS18" s="3"/>
      <c r="AT18" s="4"/>
      <c r="AU18" s="3"/>
      <c r="AV18" s="4"/>
      <c r="AW18" s="3"/>
      <c r="AX18" s="4"/>
      <c r="AY18" s="3"/>
      <c r="AZ18" s="4"/>
      <c r="BA18" s="3"/>
      <c r="BB18" s="4"/>
      <c r="BC18" s="3"/>
      <c r="BD18" s="4"/>
      <c r="BE18" s="3"/>
      <c r="BF18" s="4"/>
      <c r="BG18" s="3"/>
      <c r="BH18" s="4"/>
      <c r="BI18" s="3"/>
      <c r="BJ18" s="4"/>
      <c r="BK18" s="3"/>
      <c r="BL18" s="4"/>
      <c r="BM18" s="3"/>
      <c r="BN18" s="4"/>
    </row>
    <row r="19" spans="1:66" ht="24.75" customHeight="1" thickBot="1">
      <c r="A19" s="9">
        <v>10</v>
      </c>
      <c r="B19" s="18" t="s">
        <v>5</v>
      </c>
      <c r="C19" s="52">
        <f t="shared" si="1"/>
        <v>11.1</v>
      </c>
      <c r="D19" s="12">
        <f t="shared" si="0"/>
        <v>0.1009090909090909</v>
      </c>
      <c r="E19" s="58"/>
      <c r="F19" s="55"/>
      <c r="G19" s="4">
        <v>1</v>
      </c>
      <c r="H19" s="3"/>
      <c r="I19" s="4"/>
      <c r="J19" s="3"/>
      <c r="K19" s="4">
        <v>4</v>
      </c>
      <c r="L19" s="50"/>
      <c r="M19" s="4">
        <v>3</v>
      </c>
      <c r="N19" s="3"/>
      <c r="O19" s="25"/>
      <c r="P19" s="3"/>
      <c r="Q19" s="4">
        <v>3.1</v>
      </c>
      <c r="R19" s="3"/>
      <c r="S19" s="4"/>
      <c r="T19" s="3"/>
      <c r="U19" s="4"/>
      <c r="V19" s="3"/>
      <c r="W19" s="4"/>
      <c r="X19" s="71"/>
      <c r="Y19" s="3"/>
      <c r="Z19" s="4"/>
      <c r="AA19" s="3"/>
      <c r="AB19" s="4"/>
      <c r="AC19" s="3"/>
      <c r="AD19" s="4"/>
      <c r="AE19" s="3"/>
      <c r="AF19" s="4"/>
      <c r="AG19" s="2"/>
      <c r="AH19" s="2"/>
      <c r="AI19" s="2"/>
      <c r="AJ19" s="2"/>
      <c r="AK19" s="3"/>
      <c r="AL19" s="4"/>
      <c r="AM19" s="3"/>
      <c r="AN19" s="4"/>
      <c r="AO19" s="3"/>
      <c r="AP19" s="4"/>
      <c r="AQ19" s="3"/>
      <c r="AR19" s="4"/>
      <c r="AS19" s="3"/>
      <c r="AT19" s="4"/>
      <c r="AU19" s="3"/>
      <c r="AV19" s="4"/>
      <c r="AW19" s="3"/>
      <c r="AX19" s="4"/>
      <c r="AY19" s="3"/>
      <c r="AZ19" s="4"/>
      <c r="BA19" s="3"/>
      <c r="BB19" s="4"/>
      <c r="BC19" s="3"/>
      <c r="BD19" s="4"/>
      <c r="BE19" s="3"/>
      <c r="BF19" s="4"/>
      <c r="BG19" s="3"/>
      <c r="BH19" s="4"/>
      <c r="BI19" s="3"/>
      <c r="BJ19" s="4"/>
      <c r="BK19" s="3"/>
      <c r="BL19" s="4"/>
      <c r="BM19" s="3"/>
      <c r="BN19" s="4"/>
    </row>
    <row r="20" spans="1:66" ht="24.75" customHeight="1" thickBot="1">
      <c r="A20" s="9">
        <v>11</v>
      </c>
      <c r="B20" s="18" t="s">
        <v>23</v>
      </c>
      <c r="C20" s="52">
        <f t="shared" si="1"/>
        <v>1</v>
      </c>
      <c r="D20" s="12">
        <f t="shared" si="0"/>
        <v>0.00909090909090909</v>
      </c>
      <c r="E20" s="58"/>
      <c r="F20" s="55"/>
      <c r="G20" s="4"/>
      <c r="H20" s="3"/>
      <c r="I20" s="4"/>
      <c r="J20" s="3"/>
      <c r="K20" s="4"/>
      <c r="L20" s="50"/>
      <c r="M20" s="4">
        <v>1</v>
      </c>
      <c r="N20" s="3"/>
      <c r="O20" s="25"/>
      <c r="P20" s="3"/>
      <c r="Q20" s="4">
        <v>0</v>
      </c>
      <c r="R20" s="3"/>
      <c r="S20" s="4"/>
      <c r="T20" s="3"/>
      <c r="U20" s="4"/>
      <c r="V20" s="3"/>
      <c r="W20" s="4"/>
      <c r="X20" s="71"/>
      <c r="Y20" s="3"/>
      <c r="Z20" s="4"/>
      <c r="AA20" s="3"/>
      <c r="AB20" s="4">
        <v>2.4</v>
      </c>
      <c r="AC20" s="3"/>
      <c r="AD20" s="4"/>
      <c r="AE20" s="3"/>
      <c r="AF20" s="4"/>
      <c r="AG20" s="2"/>
      <c r="AH20" s="2"/>
      <c r="AI20" s="2"/>
      <c r="AJ20" s="2"/>
      <c r="AK20" s="3"/>
      <c r="AL20" s="4"/>
      <c r="AM20" s="3"/>
      <c r="AN20" s="4"/>
      <c r="AO20" s="3"/>
      <c r="AP20" s="4"/>
      <c r="AQ20" s="3"/>
      <c r="AR20" s="4"/>
      <c r="AS20" s="3"/>
      <c r="AT20" s="4"/>
      <c r="AU20" s="3"/>
      <c r="AV20" s="4"/>
      <c r="AW20" s="3"/>
      <c r="AX20" s="4"/>
      <c r="AY20" s="3"/>
      <c r="AZ20" s="4"/>
      <c r="BA20" s="3"/>
      <c r="BB20" s="4"/>
      <c r="BC20" s="3"/>
      <c r="BD20" s="4"/>
      <c r="BE20" s="3"/>
      <c r="BF20" s="4"/>
      <c r="BG20" s="3"/>
      <c r="BH20" s="4"/>
      <c r="BI20" s="3"/>
      <c r="BJ20" s="4"/>
      <c r="BK20" s="3"/>
      <c r="BL20" s="4"/>
      <c r="BM20" s="3"/>
      <c r="BN20" s="4"/>
    </row>
    <row r="21" spans="1:66" ht="24.75" customHeight="1" thickBot="1">
      <c r="A21" s="26">
        <v>9</v>
      </c>
      <c r="B21" s="27" t="s">
        <v>3</v>
      </c>
      <c r="C21" s="52">
        <f t="shared" si="1"/>
        <v>79.49999999999999</v>
      </c>
      <c r="D21" s="32">
        <f t="shared" si="0"/>
        <v>0.7227272727272726</v>
      </c>
      <c r="E21" s="59"/>
      <c r="F21" s="56">
        <v>4</v>
      </c>
      <c r="G21" s="29">
        <v>1</v>
      </c>
      <c r="H21" s="28">
        <v>5</v>
      </c>
      <c r="I21" s="29">
        <v>2</v>
      </c>
      <c r="J21" s="28">
        <v>3</v>
      </c>
      <c r="K21" s="29">
        <v>2</v>
      </c>
      <c r="L21" s="51">
        <v>3.4</v>
      </c>
      <c r="M21" s="29">
        <v>3</v>
      </c>
      <c r="N21" s="28">
        <v>5.2</v>
      </c>
      <c r="O21" s="30">
        <v>1</v>
      </c>
      <c r="P21" s="28">
        <v>7</v>
      </c>
      <c r="Q21" s="29">
        <v>1.9</v>
      </c>
      <c r="R21" s="28">
        <v>4.5</v>
      </c>
      <c r="S21" s="29">
        <v>1.5</v>
      </c>
      <c r="T21" s="28">
        <v>4.5</v>
      </c>
      <c r="U21" s="29">
        <v>0.7</v>
      </c>
      <c r="V21" s="28">
        <v>7.6</v>
      </c>
      <c r="W21" s="29">
        <v>8</v>
      </c>
      <c r="X21" s="72">
        <v>4.5</v>
      </c>
      <c r="Y21" s="28">
        <v>8.1</v>
      </c>
      <c r="Z21" s="29">
        <v>1.6</v>
      </c>
      <c r="AA21" s="28"/>
      <c r="AB21" s="29"/>
      <c r="AC21" s="28"/>
      <c r="AD21" s="29"/>
      <c r="AE21" s="28"/>
      <c r="AF21" s="29"/>
      <c r="AG21" s="31"/>
      <c r="AH21" s="31"/>
      <c r="AI21" s="31"/>
      <c r="AJ21" s="31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</row>
    <row r="22" spans="1:66" ht="24.75" customHeight="1" thickTop="1">
      <c r="A22" s="91" t="s">
        <v>55</v>
      </c>
      <c r="B22" s="92"/>
      <c r="C22" s="98">
        <f>SUM(F23:Z23)</f>
        <v>110</v>
      </c>
      <c r="D22" s="99"/>
      <c r="E22" s="100"/>
      <c r="F22" s="36">
        <v>6</v>
      </c>
      <c r="G22" s="36">
        <v>4</v>
      </c>
      <c r="H22" s="36">
        <v>6</v>
      </c>
      <c r="I22" s="36">
        <v>4</v>
      </c>
      <c r="J22" s="36">
        <v>6</v>
      </c>
      <c r="K22" s="36">
        <v>4</v>
      </c>
      <c r="L22" s="53">
        <v>3.5</v>
      </c>
      <c r="M22" s="53">
        <v>4</v>
      </c>
      <c r="N22" s="53">
        <v>6</v>
      </c>
      <c r="O22" s="53">
        <v>4</v>
      </c>
      <c r="P22" s="53">
        <v>7</v>
      </c>
      <c r="Q22" s="53">
        <v>4</v>
      </c>
      <c r="R22" s="53">
        <v>7</v>
      </c>
      <c r="S22" s="53">
        <v>3</v>
      </c>
      <c r="T22" s="53">
        <v>5</v>
      </c>
      <c r="U22" s="53">
        <v>3</v>
      </c>
      <c r="V22" s="53">
        <v>10</v>
      </c>
      <c r="W22" s="53">
        <v>10</v>
      </c>
      <c r="X22" s="53">
        <v>4.5</v>
      </c>
      <c r="Y22" s="53">
        <v>7</v>
      </c>
      <c r="Z22" s="53">
        <v>3</v>
      </c>
      <c r="AA22" s="43"/>
      <c r="AB22" s="43">
        <v>3</v>
      </c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</row>
    <row r="23" spans="1:68" ht="24.75" customHeight="1" thickBot="1">
      <c r="A23" s="93"/>
      <c r="B23" s="94"/>
      <c r="C23" s="101"/>
      <c r="D23" s="102"/>
      <c r="E23" s="103"/>
      <c r="F23" s="80">
        <v>10</v>
      </c>
      <c r="G23" s="80"/>
      <c r="H23" s="80">
        <v>10</v>
      </c>
      <c r="I23" s="80"/>
      <c r="J23" s="80">
        <v>10</v>
      </c>
      <c r="K23" s="80"/>
      <c r="L23" s="90">
        <v>6.5</v>
      </c>
      <c r="M23" s="90"/>
      <c r="N23" s="90">
        <v>10</v>
      </c>
      <c r="O23" s="90"/>
      <c r="P23" s="90">
        <v>11</v>
      </c>
      <c r="Q23" s="90"/>
      <c r="R23" s="90">
        <v>10</v>
      </c>
      <c r="S23" s="90"/>
      <c r="T23" s="90">
        <v>8</v>
      </c>
      <c r="U23" s="90"/>
      <c r="V23" s="87">
        <v>24.5</v>
      </c>
      <c r="W23" s="88"/>
      <c r="X23" s="89"/>
      <c r="Y23" s="90">
        <v>10</v>
      </c>
      <c r="Z23" s="90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6"/>
      <c r="BP23" s="6"/>
    </row>
    <row r="24" spans="1:68" ht="24.75" customHeight="1" thickTop="1">
      <c r="A24" s="44"/>
      <c r="B24" s="44"/>
      <c r="C24" s="45"/>
      <c r="D24" s="45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71" t="s">
        <v>84</v>
      </c>
      <c r="Y24" s="76"/>
      <c r="Z24" s="76"/>
      <c r="AA24" s="7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6"/>
      <c r="BP24" s="6"/>
    </row>
    <row r="25" spans="1:68" ht="24.75" customHeight="1">
      <c r="A25" s="73"/>
      <c r="B25" s="73"/>
      <c r="C25" s="74"/>
      <c r="D25" s="74"/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6"/>
      <c r="BP25" s="6"/>
    </row>
    <row r="26" spans="1:26" s="23" customFormat="1" ht="48" customHeight="1">
      <c r="A26" s="83" t="s">
        <v>27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54"/>
    </row>
    <row r="27" spans="1:25" s="24" customFormat="1" ht="46.5" customHeight="1">
      <c r="A27" s="83" t="s">
        <v>61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s="24" customFormat="1" ht="40.5" customHeight="1">
      <c r="A28" s="83" t="s">
        <v>66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s="24" customFormat="1" ht="71.25" customHeight="1">
      <c r="A29" s="83" t="s">
        <v>68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2:68" ht="24.7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2:68" ht="24.75" customHeight="1" thickBot="1">
      <c r="B31" s="6" t="s">
        <v>19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2:68" ht="24.75" customHeight="1" thickBot="1">
      <c r="B32" s="7" t="s">
        <v>17</v>
      </c>
      <c r="C32" s="47">
        <f>SUM(F32:BN32)</f>
        <v>4</v>
      </c>
      <c r="D32" s="81">
        <f>C32/21</f>
        <v>0.19047619047619047</v>
      </c>
      <c r="E32" s="82"/>
      <c r="F32" s="77">
        <v>4</v>
      </c>
      <c r="G32" s="78"/>
      <c r="H32" s="77"/>
      <c r="I32" s="78"/>
      <c r="J32" s="77"/>
      <c r="K32" s="78"/>
      <c r="L32" s="77"/>
      <c r="M32" s="78"/>
      <c r="N32" s="77"/>
      <c r="O32" s="78"/>
      <c r="P32" s="77"/>
      <c r="Q32" s="78"/>
      <c r="R32" s="77"/>
      <c r="S32" s="78"/>
      <c r="T32" s="77"/>
      <c r="U32" s="78"/>
      <c r="V32" s="77"/>
      <c r="W32" s="78"/>
      <c r="X32" s="70"/>
      <c r="Y32" s="77"/>
      <c r="Z32" s="78"/>
      <c r="AA32" s="77"/>
      <c r="AB32" s="78"/>
      <c r="AC32" s="77"/>
      <c r="AD32" s="78"/>
      <c r="AE32" s="77"/>
      <c r="AF32" s="78"/>
      <c r="AG32" s="77"/>
      <c r="AH32" s="78"/>
      <c r="AI32" s="77"/>
      <c r="AJ32" s="78"/>
      <c r="AK32" s="77"/>
      <c r="AL32" s="78"/>
      <c r="AM32" s="77"/>
      <c r="AN32" s="78"/>
      <c r="AO32" s="77"/>
      <c r="AP32" s="78"/>
      <c r="AQ32" s="77"/>
      <c r="AR32" s="78"/>
      <c r="AS32" s="77"/>
      <c r="AT32" s="78"/>
      <c r="AU32" s="77"/>
      <c r="AV32" s="78"/>
      <c r="AW32" s="77"/>
      <c r="AX32" s="78"/>
      <c r="AY32" s="77"/>
      <c r="AZ32" s="78"/>
      <c r="BA32" s="77"/>
      <c r="BB32" s="78"/>
      <c r="BC32" s="77"/>
      <c r="BD32" s="78"/>
      <c r="BE32" s="77"/>
      <c r="BF32" s="78"/>
      <c r="BG32" s="77"/>
      <c r="BH32" s="78"/>
      <c r="BI32" s="77"/>
      <c r="BJ32" s="78"/>
      <c r="BK32" s="77"/>
      <c r="BL32" s="78"/>
      <c r="BM32" s="77"/>
      <c r="BN32" s="78"/>
      <c r="BO32" s="6"/>
      <c r="BP32" s="6"/>
    </row>
    <row r="33" spans="2:68" ht="24.75" customHeight="1" thickBot="1">
      <c r="B33" s="8" t="s">
        <v>18</v>
      </c>
      <c r="C33" s="48">
        <f>SUM(F33:K33)</f>
        <v>12.25</v>
      </c>
      <c r="D33" s="96">
        <f>C33/SUM(F34:K34)</f>
        <v>0.4083333333333333</v>
      </c>
      <c r="E33" s="97"/>
      <c r="F33" s="77">
        <v>3</v>
      </c>
      <c r="G33" s="78"/>
      <c r="H33" s="77">
        <v>5</v>
      </c>
      <c r="I33" s="78"/>
      <c r="J33" s="77">
        <v>4.25</v>
      </c>
      <c r="K33" s="78"/>
      <c r="L33" s="77"/>
      <c r="M33" s="78"/>
      <c r="N33" s="77">
        <v>0.8</v>
      </c>
      <c r="O33" s="78"/>
      <c r="P33" s="77">
        <v>0.9</v>
      </c>
      <c r="Q33" s="78"/>
      <c r="R33" s="77">
        <v>1.8</v>
      </c>
      <c r="S33" s="78"/>
      <c r="T33" s="77"/>
      <c r="U33" s="78"/>
      <c r="V33" s="77">
        <v>20</v>
      </c>
      <c r="W33" s="78"/>
      <c r="X33" s="70"/>
      <c r="Y33" s="77"/>
      <c r="Z33" s="78"/>
      <c r="AA33" s="77"/>
      <c r="AB33" s="78"/>
      <c r="AC33" s="77"/>
      <c r="AD33" s="78"/>
      <c r="AE33" s="77"/>
      <c r="AF33" s="78"/>
      <c r="AG33" s="77"/>
      <c r="AH33" s="78"/>
      <c r="AI33" s="77"/>
      <c r="AJ33" s="78"/>
      <c r="AK33" s="77"/>
      <c r="AL33" s="78"/>
      <c r="AM33" s="77"/>
      <c r="AN33" s="78"/>
      <c r="AO33" s="77"/>
      <c r="AP33" s="78"/>
      <c r="AQ33" s="77"/>
      <c r="AR33" s="78"/>
      <c r="AS33" s="77"/>
      <c r="AT33" s="78"/>
      <c r="AU33" s="77"/>
      <c r="AV33" s="78"/>
      <c r="AW33" s="77"/>
      <c r="AX33" s="78"/>
      <c r="AY33" s="77"/>
      <c r="AZ33" s="78"/>
      <c r="BA33" s="77"/>
      <c r="BB33" s="78"/>
      <c r="BC33" s="77"/>
      <c r="BD33" s="78"/>
      <c r="BE33" s="77"/>
      <c r="BF33" s="78"/>
      <c r="BG33" s="77"/>
      <c r="BH33" s="78"/>
      <c r="BI33" s="77"/>
      <c r="BJ33" s="78"/>
      <c r="BK33" s="77"/>
      <c r="BL33" s="78"/>
      <c r="BM33" s="77"/>
      <c r="BN33" s="78"/>
      <c r="BO33" s="6"/>
      <c r="BP33" s="6"/>
    </row>
    <row r="34" spans="6:26" ht="15">
      <c r="F34" s="107">
        <v>6</v>
      </c>
      <c r="G34" s="107"/>
      <c r="H34" s="107">
        <v>6</v>
      </c>
      <c r="I34" s="107">
        <v>6</v>
      </c>
      <c r="J34" s="107">
        <v>6</v>
      </c>
      <c r="K34" s="107">
        <v>6</v>
      </c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63"/>
      <c r="Y34" s="107"/>
      <c r="Z34" s="107"/>
    </row>
  </sheetData>
  <sheetProtection/>
  <mergeCells count="138">
    <mergeCell ref="H33:I33"/>
    <mergeCell ref="R32:S32"/>
    <mergeCell ref="T32:U32"/>
    <mergeCell ref="Y34:Z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BI33:BJ33"/>
    <mergeCell ref="BK33:BL33"/>
    <mergeCell ref="BM33:BN33"/>
    <mergeCell ref="AY33:AZ33"/>
    <mergeCell ref="BA33:BB33"/>
    <mergeCell ref="BC33:BD33"/>
    <mergeCell ref="BE33:BF33"/>
    <mergeCell ref="BG33:BH33"/>
    <mergeCell ref="J33:K33"/>
    <mergeCell ref="L33:M33"/>
    <mergeCell ref="N33:O33"/>
    <mergeCell ref="P33:Q33"/>
    <mergeCell ref="R33:S33"/>
    <mergeCell ref="AO33:AP33"/>
    <mergeCell ref="AE33:AF33"/>
    <mergeCell ref="AG33:AH33"/>
    <mergeCell ref="AI33:AJ33"/>
    <mergeCell ref="T33:U33"/>
    <mergeCell ref="BI32:BJ32"/>
    <mergeCell ref="BM32:BN32"/>
    <mergeCell ref="V33:W33"/>
    <mergeCell ref="Y33:Z33"/>
    <mergeCell ref="AA33:AB33"/>
    <mergeCell ref="AC33:AD33"/>
    <mergeCell ref="AQ33:AR33"/>
    <mergeCell ref="AS33:AT33"/>
    <mergeCell ref="AU33:AV33"/>
    <mergeCell ref="AW33:AX33"/>
    <mergeCell ref="AY32:AZ32"/>
    <mergeCell ref="AK33:AL33"/>
    <mergeCell ref="AM33:AN33"/>
    <mergeCell ref="BC32:BD32"/>
    <mergeCell ref="BE32:BF32"/>
    <mergeCell ref="BG32:BH32"/>
    <mergeCell ref="AW32:AX32"/>
    <mergeCell ref="BK32:BL32"/>
    <mergeCell ref="AS32:AT32"/>
    <mergeCell ref="AU32:AV32"/>
    <mergeCell ref="BA32:BB32"/>
    <mergeCell ref="AI32:AJ32"/>
    <mergeCell ref="AK32:AL32"/>
    <mergeCell ref="AM32:AN32"/>
    <mergeCell ref="AO32:AP32"/>
    <mergeCell ref="AQ32:AR32"/>
    <mergeCell ref="F1:G1"/>
    <mergeCell ref="Y32:Z32"/>
    <mergeCell ref="AA32:AB32"/>
    <mergeCell ref="AC32:AD32"/>
    <mergeCell ref="AE32:AF32"/>
    <mergeCell ref="AG32:AH32"/>
    <mergeCell ref="Y23:Z23"/>
    <mergeCell ref="V32:W32"/>
    <mergeCell ref="L32:M32"/>
    <mergeCell ref="N32:O32"/>
    <mergeCell ref="BM1:BN1"/>
    <mergeCell ref="AY1:AZ1"/>
    <mergeCell ref="BA1:BB1"/>
    <mergeCell ref="BC1:BD1"/>
    <mergeCell ref="BE1:BF1"/>
    <mergeCell ref="BG1:BH1"/>
    <mergeCell ref="BI1:BJ1"/>
    <mergeCell ref="AA1:AB1"/>
    <mergeCell ref="AQ1:AR1"/>
    <mergeCell ref="AS1:AT1"/>
    <mergeCell ref="AG1:AH1"/>
    <mergeCell ref="AI1:AJ1"/>
    <mergeCell ref="AK1:AL1"/>
    <mergeCell ref="AM1:AN1"/>
    <mergeCell ref="AO1:AP1"/>
    <mergeCell ref="BM23:BN23"/>
    <mergeCell ref="A26:Y26"/>
    <mergeCell ref="BK1:BL1"/>
    <mergeCell ref="AA23:AB23"/>
    <mergeCell ref="AC23:AD23"/>
    <mergeCell ref="BI23:BJ23"/>
    <mergeCell ref="BK23:BL23"/>
    <mergeCell ref="AE1:AF1"/>
    <mergeCell ref="AC1:AD1"/>
    <mergeCell ref="Y1:Z1"/>
    <mergeCell ref="BG23:BH23"/>
    <mergeCell ref="AO23:AP23"/>
    <mergeCell ref="AQ23:AR23"/>
    <mergeCell ref="AS23:AT23"/>
    <mergeCell ref="AU23:AV23"/>
    <mergeCell ref="AW23:AX23"/>
    <mergeCell ref="AU1:AV1"/>
    <mergeCell ref="AW1:AX1"/>
    <mergeCell ref="AE23:AF23"/>
    <mergeCell ref="BA23:BB23"/>
    <mergeCell ref="BC23:BD23"/>
    <mergeCell ref="BE23:BF23"/>
    <mergeCell ref="AG23:AH23"/>
    <mergeCell ref="AI23:AJ23"/>
    <mergeCell ref="AK23:AL23"/>
    <mergeCell ref="AY23:AZ23"/>
    <mergeCell ref="AM23:AN23"/>
    <mergeCell ref="D33:E33"/>
    <mergeCell ref="A28:Y28"/>
    <mergeCell ref="C22:E23"/>
    <mergeCell ref="A29:Y29"/>
    <mergeCell ref="H1:I1"/>
    <mergeCell ref="J1:K1"/>
    <mergeCell ref="L1:M1"/>
    <mergeCell ref="N1:O1"/>
    <mergeCell ref="P1:Q1"/>
    <mergeCell ref="V23:X23"/>
    <mergeCell ref="T23:U23"/>
    <mergeCell ref="A22:B23"/>
    <mergeCell ref="F32:G32"/>
    <mergeCell ref="T1:U1"/>
    <mergeCell ref="J23:K23"/>
    <mergeCell ref="L23:M23"/>
    <mergeCell ref="N23:O23"/>
    <mergeCell ref="P23:Q23"/>
    <mergeCell ref="R23:S23"/>
    <mergeCell ref="F33:G33"/>
    <mergeCell ref="J32:K32"/>
    <mergeCell ref="R1:S1"/>
    <mergeCell ref="F23:G23"/>
    <mergeCell ref="H23:I23"/>
    <mergeCell ref="D32:E32"/>
    <mergeCell ref="A27:Y27"/>
    <mergeCell ref="P32:Q32"/>
    <mergeCell ref="H32:I32"/>
    <mergeCell ref="V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8.7109375" style="0" customWidth="1"/>
    <col min="2" max="2" width="18.00390625" style="0" customWidth="1"/>
    <col min="3" max="3" width="21.140625" style="0" customWidth="1"/>
    <col min="5" max="5" width="9.7109375" style="0" customWidth="1"/>
  </cols>
  <sheetData>
    <row r="1" spans="1:4" ht="15">
      <c r="A1" s="108" t="s">
        <v>54</v>
      </c>
      <c r="B1" s="108"/>
      <c r="C1" s="108"/>
      <c r="D1" s="108"/>
    </row>
    <row r="3" spans="1:4" ht="15">
      <c r="A3" s="2" t="s">
        <v>28</v>
      </c>
      <c r="B3" s="2" t="s">
        <v>29</v>
      </c>
      <c r="C3" s="2" t="s">
        <v>30</v>
      </c>
      <c r="D3" s="2" t="s">
        <v>24</v>
      </c>
    </row>
    <row r="4" spans="1:4" ht="15">
      <c r="A4" s="2" t="s">
        <v>31</v>
      </c>
      <c r="B4" s="2" t="s">
        <v>32</v>
      </c>
      <c r="C4" s="2" t="s">
        <v>33</v>
      </c>
      <c r="D4" s="2">
        <v>10</v>
      </c>
    </row>
    <row r="5" spans="1:4" ht="15">
      <c r="A5" s="2" t="s">
        <v>34</v>
      </c>
      <c r="B5" s="2" t="s">
        <v>35</v>
      </c>
      <c r="C5" s="2" t="s">
        <v>33</v>
      </c>
      <c r="D5" s="2">
        <v>10</v>
      </c>
    </row>
    <row r="6" spans="1:4" ht="15">
      <c r="A6" s="2" t="s">
        <v>36</v>
      </c>
      <c r="B6" s="2" t="s">
        <v>37</v>
      </c>
      <c r="C6" s="2" t="s">
        <v>38</v>
      </c>
      <c r="D6" s="2">
        <v>11</v>
      </c>
    </row>
    <row r="7" spans="1:4" ht="15">
      <c r="A7" s="2" t="s">
        <v>39</v>
      </c>
      <c r="B7" s="2" t="s">
        <v>40</v>
      </c>
      <c r="C7" s="2" t="s">
        <v>41</v>
      </c>
      <c r="D7" s="2">
        <v>11</v>
      </c>
    </row>
    <row r="8" spans="1:4" ht="15">
      <c r="A8" s="2" t="s">
        <v>42</v>
      </c>
      <c r="B8" s="2" t="s">
        <v>43</v>
      </c>
      <c r="C8" s="2" t="s">
        <v>44</v>
      </c>
      <c r="D8" s="2">
        <v>10</v>
      </c>
    </row>
    <row r="9" spans="1:4" ht="15">
      <c r="A9" s="2" t="s">
        <v>45</v>
      </c>
      <c r="B9" s="2" t="s">
        <v>46</v>
      </c>
      <c r="C9" s="2" t="s">
        <v>47</v>
      </c>
      <c r="D9" s="2">
        <v>11</v>
      </c>
    </row>
    <row r="10" spans="1:4" ht="15">
      <c r="A10" s="2" t="s">
        <v>48</v>
      </c>
      <c r="B10" s="2" t="s">
        <v>49</v>
      </c>
      <c r="C10" s="2" t="s">
        <v>50</v>
      </c>
      <c r="D10" s="2">
        <v>11</v>
      </c>
    </row>
    <row r="11" spans="1:4" ht="15">
      <c r="A11" s="2" t="s">
        <v>51</v>
      </c>
      <c r="B11" s="2" t="s">
        <v>52</v>
      </c>
      <c r="C11" s="2" t="s">
        <v>53</v>
      </c>
      <c r="D11" s="2">
        <v>10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3" sqref="C13"/>
    </sheetView>
  </sheetViews>
  <sheetFormatPr defaultColWidth="40.7109375" defaultRowHeight="15"/>
  <cols>
    <col min="1" max="3" width="40.7109375" style="0" customWidth="1"/>
    <col min="4" max="4" width="8.8515625" style="0" customWidth="1"/>
    <col min="5" max="5" width="9.8515625" style="0" customWidth="1"/>
  </cols>
  <sheetData>
    <row r="1" spans="1:6" ht="15.75" thickBot="1">
      <c r="A1" s="38" t="s">
        <v>56</v>
      </c>
      <c r="B1" s="39" t="s">
        <v>57</v>
      </c>
      <c r="F1">
        <f>0.3</f>
        <v>0.3</v>
      </c>
    </row>
    <row r="2" spans="1:2" ht="15">
      <c r="A2" s="36" t="s">
        <v>15</v>
      </c>
      <c r="B2" s="37"/>
    </row>
    <row r="3" spans="1:2" ht="15">
      <c r="A3" s="35" t="s">
        <v>14</v>
      </c>
      <c r="B3" s="2">
        <v>6</v>
      </c>
    </row>
    <row r="4" spans="1:2" ht="15">
      <c r="A4" s="22" t="s">
        <v>10</v>
      </c>
      <c r="B4" s="2">
        <v>3</v>
      </c>
    </row>
    <row r="5" spans="1:2" ht="15">
      <c r="A5" s="22" t="s">
        <v>2</v>
      </c>
      <c r="B5" s="2">
        <v>8</v>
      </c>
    </row>
    <row r="6" spans="1:2" ht="15">
      <c r="A6" s="22" t="s">
        <v>8</v>
      </c>
      <c r="B6" s="2">
        <v>0</v>
      </c>
    </row>
    <row r="7" spans="1:2" ht="15">
      <c r="A7" s="22" t="s">
        <v>12</v>
      </c>
      <c r="B7" s="34"/>
    </row>
    <row r="8" spans="1:2" ht="15">
      <c r="A8" s="22" t="s">
        <v>4</v>
      </c>
      <c r="B8" s="34"/>
    </row>
    <row r="9" spans="1:2" ht="15">
      <c r="A9" s="22" t="s">
        <v>20</v>
      </c>
      <c r="B9" s="2">
        <v>10</v>
      </c>
    </row>
    <row r="10" spans="1:2" ht="15">
      <c r="A10" s="22" t="s">
        <v>22</v>
      </c>
      <c r="B10" s="2">
        <v>3</v>
      </c>
    </row>
    <row r="11" spans="1:2" ht="15">
      <c r="A11" s="22" t="s">
        <v>9</v>
      </c>
      <c r="B11" s="2">
        <v>1</v>
      </c>
    </row>
    <row r="12" spans="1:2" ht="15">
      <c r="A12" s="35" t="s">
        <v>16</v>
      </c>
      <c r="B12" s="2">
        <v>8</v>
      </c>
    </row>
    <row r="13" spans="1:2" ht="15">
      <c r="A13" s="22" t="s">
        <v>11</v>
      </c>
      <c r="B13" s="2">
        <v>1</v>
      </c>
    </row>
    <row r="14" spans="1:2" ht="15">
      <c r="A14" s="22" t="s">
        <v>21</v>
      </c>
      <c r="B14" s="2">
        <v>5</v>
      </c>
    </row>
    <row r="15" spans="1:2" ht="15">
      <c r="A15" s="22" t="s">
        <v>6</v>
      </c>
      <c r="B15" s="2">
        <v>2</v>
      </c>
    </row>
    <row r="16" spans="1:2" ht="15">
      <c r="A16" s="22" t="s">
        <v>7</v>
      </c>
      <c r="B16" s="2">
        <v>2</v>
      </c>
    </row>
    <row r="17" spans="1:2" ht="15">
      <c r="A17" s="22" t="s">
        <v>13</v>
      </c>
      <c r="B17" s="2">
        <v>0</v>
      </c>
    </row>
    <row r="18" spans="1:2" ht="15">
      <c r="A18" s="22" t="s">
        <v>25</v>
      </c>
      <c r="B18" s="2">
        <v>2</v>
      </c>
    </row>
    <row r="19" spans="1:2" ht="15">
      <c r="A19" s="22" t="s">
        <v>5</v>
      </c>
      <c r="B19" s="2">
        <v>4</v>
      </c>
    </row>
    <row r="20" spans="1:2" ht="15">
      <c r="A20" s="22" t="s">
        <v>23</v>
      </c>
      <c r="B20" s="34"/>
    </row>
    <row r="21" spans="1:2" ht="15">
      <c r="A21" s="22" t="s">
        <v>3</v>
      </c>
      <c r="B21" s="2">
        <v>1</v>
      </c>
    </row>
    <row r="23" ht="15">
      <c r="B23" t="s">
        <v>58</v>
      </c>
    </row>
    <row r="24" ht="15">
      <c r="A24" s="4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4.00390625" style="0" customWidth="1"/>
    <col min="2" max="2" width="14.7109375" style="0" customWidth="1"/>
  </cols>
  <sheetData>
    <row r="1" spans="1:2" ht="15">
      <c r="A1" s="33" t="s">
        <v>56</v>
      </c>
      <c r="B1" s="33" t="s">
        <v>60</v>
      </c>
    </row>
    <row r="2" spans="1:2" ht="15">
      <c r="A2" s="41" t="s">
        <v>15</v>
      </c>
      <c r="B2" s="49"/>
    </row>
    <row r="3" spans="1:2" ht="15">
      <c r="A3" s="42" t="s">
        <v>14</v>
      </c>
      <c r="B3" s="49"/>
    </row>
    <row r="4" spans="1:2" ht="15">
      <c r="A4" s="41" t="s">
        <v>10</v>
      </c>
      <c r="B4" s="49"/>
    </row>
    <row r="5" spans="1:2" ht="15">
      <c r="A5" s="41" t="s">
        <v>2</v>
      </c>
      <c r="B5" s="2">
        <v>0.6</v>
      </c>
    </row>
    <row r="6" spans="1:2" ht="15">
      <c r="A6" s="41" t="s">
        <v>8</v>
      </c>
      <c r="B6" s="2">
        <v>0.6</v>
      </c>
    </row>
    <row r="7" spans="1:2" ht="15">
      <c r="A7" s="41" t="s">
        <v>12</v>
      </c>
      <c r="B7" s="49"/>
    </row>
    <row r="8" spans="1:2" ht="15">
      <c r="A8" s="41" t="s">
        <v>4</v>
      </c>
      <c r="B8" s="49"/>
    </row>
    <row r="9" spans="1:2" ht="15">
      <c r="A9" s="41" t="s">
        <v>20</v>
      </c>
      <c r="B9" s="2">
        <v>0.8</v>
      </c>
    </row>
    <row r="10" spans="1:2" ht="15">
      <c r="A10" s="41" t="s">
        <v>22</v>
      </c>
      <c r="B10" s="2"/>
    </row>
    <row r="11" spans="1:2" ht="15">
      <c r="A11" s="41" t="s">
        <v>9</v>
      </c>
      <c r="B11" s="2">
        <v>0.6</v>
      </c>
    </row>
    <row r="12" spans="1:2" ht="15">
      <c r="A12" s="42" t="s">
        <v>16</v>
      </c>
      <c r="B12" s="2">
        <v>0.8</v>
      </c>
    </row>
    <row r="13" spans="1:2" ht="15">
      <c r="A13" s="41" t="s">
        <v>11</v>
      </c>
      <c r="B13" s="49"/>
    </row>
    <row r="14" spans="1:2" ht="15">
      <c r="A14" s="41" t="s">
        <v>21</v>
      </c>
      <c r="B14" s="49"/>
    </row>
    <row r="15" spans="1:2" ht="15">
      <c r="A15" s="41" t="s">
        <v>6</v>
      </c>
      <c r="B15" s="2">
        <v>0.6</v>
      </c>
    </row>
    <row r="16" spans="1:2" ht="15">
      <c r="A16" s="41" t="s">
        <v>7</v>
      </c>
      <c r="B16" s="2">
        <v>0.4</v>
      </c>
    </row>
    <row r="17" spans="1:2" ht="15">
      <c r="A17" s="41" t="s">
        <v>13</v>
      </c>
      <c r="B17" s="2">
        <v>0.8</v>
      </c>
    </row>
    <row r="18" spans="1:2" ht="15">
      <c r="A18" s="41" t="s">
        <v>25</v>
      </c>
      <c r="B18" s="2">
        <v>0.6</v>
      </c>
    </row>
    <row r="19" spans="1:2" ht="15">
      <c r="A19" s="41" t="s">
        <v>5</v>
      </c>
      <c r="B19" s="2">
        <v>0.4</v>
      </c>
    </row>
    <row r="20" spans="1:2" ht="15">
      <c r="A20" s="41" t="s">
        <v>23</v>
      </c>
      <c r="B20" s="49"/>
    </row>
    <row r="21" spans="1:2" ht="15">
      <c r="A21" s="41" t="s">
        <v>3</v>
      </c>
      <c r="B21" s="2">
        <v>0.8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0.28125" style="0" customWidth="1"/>
    <col min="3" max="3" width="12.140625" style="0" customWidth="1"/>
  </cols>
  <sheetData>
    <row r="1" ht="15">
      <c r="A1" t="s">
        <v>62</v>
      </c>
    </row>
    <row r="2" spans="1:4" ht="15">
      <c r="A2" s="2"/>
      <c r="B2" s="2" t="s">
        <v>63</v>
      </c>
      <c r="C2" s="2" t="s">
        <v>64</v>
      </c>
      <c r="D2" t="s">
        <v>67</v>
      </c>
    </row>
    <row r="3" spans="1:4" ht="15">
      <c r="A3" s="41" t="s">
        <v>15</v>
      </c>
      <c r="B3" s="2">
        <v>0.2</v>
      </c>
      <c r="C3" s="2">
        <v>2</v>
      </c>
      <c r="D3">
        <f>B3+C3</f>
        <v>2.2</v>
      </c>
    </row>
    <row r="4" spans="1:4" ht="15">
      <c r="A4" s="42" t="s">
        <v>14</v>
      </c>
      <c r="B4" s="2"/>
      <c r="C4" s="2">
        <v>2</v>
      </c>
      <c r="D4">
        <f>B4+C4</f>
        <v>2</v>
      </c>
    </row>
    <row r="5" spans="1:4" ht="15">
      <c r="A5" s="41" t="s">
        <v>10</v>
      </c>
      <c r="B5" s="2">
        <v>0.8</v>
      </c>
      <c r="C5" s="2">
        <v>2</v>
      </c>
      <c r="D5">
        <f>B5+C5</f>
        <v>2.8</v>
      </c>
    </row>
    <row r="6" spans="1:4" ht="15">
      <c r="A6" s="41" t="s">
        <v>2</v>
      </c>
      <c r="B6" s="2">
        <v>0.6</v>
      </c>
      <c r="C6" s="2">
        <v>0.2</v>
      </c>
      <c r="D6">
        <f>B6+C6</f>
        <v>0.8</v>
      </c>
    </row>
    <row r="7" spans="1:4" ht="15">
      <c r="A7" s="41" t="s">
        <v>8</v>
      </c>
      <c r="B7" s="2"/>
      <c r="C7" s="2">
        <v>0</v>
      </c>
      <c r="D7">
        <f>B7+C7</f>
        <v>0</v>
      </c>
    </row>
    <row r="8" spans="1:3" ht="15">
      <c r="A8" s="41" t="s">
        <v>12</v>
      </c>
      <c r="B8" s="2"/>
      <c r="C8" s="2"/>
    </row>
    <row r="9" spans="1:4" ht="15">
      <c r="A9" s="41" t="s">
        <v>4</v>
      </c>
      <c r="B9" s="2">
        <v>1</v>
      </c>
      <c r="C9" s="2">
        <v>0.5</v>
      </c>
      <c r="D9">
        <f>B9+C9</f>
        <v>1.5</v>
      </c>
    </row>
    <row r="10" spans="1:4" ht="15">
      <c r="A10" s="41" t="s">
        <v>20</v>
      </c>
      <c r="B10" s="2">
        <v>0.8</v>
      </c>
      <c r="C10" s="2">
        <v>0.2</v>
      </c>
      <c r="D10">
        <f>B10+C10</f>
        <v>1</v>
      </c>
    </row>
    <row r="11" spans="1:4" ht="15">
      <c r="A11" s="41" t="s">
        <v>22</v>
      </c>
      <c r="B11" s="2"/>
      <c r="C11" s="2">
        <v>0</v>
      </c>
      <c r="D11">
        <f>B11+C11</f>
        <v>0</v>
      </c>
    </row>
    <row r="12" spans="1:4" ht="15">
      <c r="A12" s="41" t="s">
        <v>9</v>
      </c>
      <c r="B12" s="2">
        <v>0.8</v>
      </c>
      <c r="C12" s="2">
        <v>1.5</v>
      </c>
      <c r="D12">
        <f>B12+C12</f>
        <v>2.3</v>
      </c>
    </row>
    <row r="13" spans="1:3" ht="15">
      <c r="A13" s="42" t="s">
        <v>16</v>
      </c>
      <c r="B13" s="2"/>
      <c r="C13" s="2"/>
    </row>
    <row r="14" spans="1:4" ht="15">
      <c r="A14" s="41" t="s">
        <v>11</v>
      </c>
      <c r="B14" s="2"/>
      <c r="C14" s="2">
        <v>0</v>
      </c>
      <c r="D14">
        <f aca="true" t="shared" si="0" ref="D14:D19">B14+C14</f>
        <v>0</v>
      </c>
    </row>
    <row r="15" spans="1:4" ht="15">
      <c r="A15" s="41" t="s">
        <v>21</v>
      </c>
      <c r="B15" s="2">
        <v>0.6</v>
      </c>
      <c r="C15" s="2">
        <v>0</v>
      </c>
      <c r="D15">
        <f t="shared" si="0"/>
        <v>0.6</v>
      </c>
    </row>
    <row r="16" spans="1:4" ht="15">
      <c r="A16" s="41" t="s">
        <v>6</v>
      </c>
      <c r="B16" s="2">
        <v>0.6</v>
      </c>
      <c r="C16" s="2">
        <v>0</v>
      </c>
      <c r="D16">
        <f t="shared" si="0"/>
        <v>0.6</v>
      </c>
    </row>
    <row r="17" spans="1:4" ht="15">
      <c r="A17" s="41" t="s">
        <v>7</v>
      </c>
      <c r="B17" s="2">
        <v>0.8</v>
      </c>
      <c r="C17" s="2">
        <v>0.5</v>
      </c>
      <c r="D17">
        <f t="shared" si="0"/>
        <v>1.3</v>
      </c>
    </row>
    <row r="18" spans="1:4" ht="15">
      <c r="A18" s="41" t="s">
        <v>13</v>
      </c>
      <c r="B18" s="2">
        <v>0.8</v>
      </c>
      <c r="C18" s="2">
        <v>1</v>
      </c>
      <c r="D18">
        <f t="shared" si="0"/>
        <v>1.8</v>
      </c>
    </row>
    <row r="19" spans="1:4" ht="15">
      <c r="A19" s="41" t="s">
        <v>25</v>
      </c>
      <c r="B19" s="2">
        <v>0.4</v>
      </c>
      <c r="C19" s="2">
        <v>1.7</v>
      </c>
      <c r="D19">
        <f t="shared" si="0"/>
        <v>2.1</v>
      </c>
    </row>
    <row r="20" spans="1:3" ht="15">
      <c r="A20" s="41" t="s">
        <v>5</v>
      </c>
      <c r="B20" s="2"/>
      <c r="C20" s="2"/>
    </row>
    <row r="21" spans="1:3" ht="15">
      <c r="A21" s="41" t="s">
        <v>23</v>
      </c>
      <c r="B21" s="2"/>
      <c r="C21" s="2"/>
    </row>
    <row r="22" spans="1:4" ht="15">
      <c r="A22" s="41" t="s">
        <v>3</v>
      </c>
      <c r="B22" s="2">
        <v>1</v>
      </c>
      <c r="C22" s="2">
        <v>0.5</v>
      </c>
      <c r="D22">
        <f>B22+C22</f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5.7109375" style="0" customWidth="1"/>
    <col min="2" max="2" width="12.00390625" style="60" customWidth="1"/>
    <col min="3" max="3" width="9.8515625" style="0" customWidth="1"/>
  </cols>
  <sheetData>
    <row r="2" spans="2:4" ht="15">
      <c r="B2" s="60" t="s">
        <v>64</v>
      </c>
      <c r="C2" t="s">
        <v>69</v>
      </c>
      <c r="D2" t="s">
        <v>67</v>
      </c>
    </row>
    <row r="3" spans="1:5" ht="15">
      <c r="A3" s="41" t="s">
        <v>15</v>
      </c>
      <c r="B3" s="61">
        <v>2</v>
      </c>
      <c r="C3" s="2"/>
      <c r="D3" s="2">
        <v>2</v>
      </c>
      <c r="E3" s="60"/>
    </row>
    <row r="4" spans="1:5" ht="15">
      <c r="A4" s="42" t="s">
        <v>14</v>
      </c>
      <c r="B4" s="61">
        <v>1.2</v>
      </c>
      <c r="C4" s="2"/>
      <c r="D4" s="2">
        <v>1.2</v>
      </c>
      <c r="E4" s="60"/>
    </row>
    <row r="5" spans="1:5" ht="15">
      <c r="A5" s="41" t="s">
        <v>10</v>
      </c>
      <c r="B5" s="61">
        <v>0.8</v>
      </c>
      <c r="C5" s="2">
        <v>0.4</v>
      </c>
      <c r="D5" s="2">
        <v>1.2</v>
      </c>
      <c r="E5" s="60"/>
    </row>
    <row r="6" spans="1:5" ht="15">
      <c r="A6" s="41" t="s">
        <v>2</v>
      </c>
      <c r="B6" s="61">
        <v>0.2</v>
      </c>
      <c r="C6" s="2">
        <v>0.6</v>
      </c>
      <c r="D6" s="2">
        <v>0.8</v>
      </c>
      <c r="E6" s="60"/>
    </row>
    <row r="7" spans="1:5" ht="15">
      <c r="A7" s="41" t="s">
        <v>8</v>
      </c>
      <c r="B7" s="61"/>
      <c r="C7" s="2"/>
      <c r="D7" s="2"/>
      <c r="E7" s="60"/>
    </row>
    <row r="8" spans="1:5" ht="15">
      <c r="A8" s="41" t="s">
        <v>12</v>
      </c>
      <c r="B8" s="61"/>
      <c r="C8" s="2"/>
      <c r="D8" s="2"/>
      <c r="E8" s="60"/>
    </row>
    <row r="9" spans="1:5" ht="15">
      <c r="A9" s="41" t="s">
        <v>4</v>
      </c>
      <c r="B9" s="61">
        <v>0.5</v>
      </c>
      <c r="C9" s="2">
        <v>0.6</v>
      </c>
      <c r="D9" s="2">
        <v>1.1</v>
      </c>
      <c r="E9" s="60"/>
    </row>
    <row r="10" spans="1:5" ht="15">
      <c r="A10" s="41" t="s">
        <v>20</v>
      </c>
      <c r="B10" s="61"/>
      <c r="C10" s="2"/>
      <c r="D10" s="2"/>
      <c r="E10" s="60"/>
    </row>
    <row r="11" spans="1:5" ht="15">
      <c r="A11" s="41" t="s">
        <v>22</v>
      </c>
      <c r="B11" s="61"/>
      <c r="C11" s="2"/>
      <c r="D11" s="2"/>
      <c r="E11" s="60"/>
    </row>
    <row r="12" spans="1:8" ht="15">
      <c r="A12" s="41" t="s">
        <v>9</v>
      </c>
      <c r="B12" s="61">
        <v>1.6</v>
      </c>
      <c r="C12" s="2">
        <v>0.4</v>
      </c>
      <c r="D12" s="2">
        <v>2</v>
      </c>
      <c r="E12" s="60"/>
      <c r="H12" s="62"/>
    </row>
    <row r="13" spans="1:8" ht="15">
      <c r="A13" s="42" t="s">
        <v>16</v>
      </c>
      <c r="B13" s="61">
        <v>1.6</v>
      </c>
      <c r="C13" s="2">
        <v>0.6</v>
      </c>
      <c r="D13" s="2">
        <v>2.2</v>
      </c>
      <c r="E13" s="60"/>
      <c r="H13" s="62"/>
    </row>
    <row r="14" spans="1:8" ht="15">
      <c r="A14" s="41" t="s">
        <v>11</v>
      </c>
      <c r="B14" s="61"/>
      <c r="C14" s="2"/>
      <c r="D14" s="2"/>
      <c r="E14" s="60"/>
      <c r="H14" s="62"/>
    </row>
    <row r="15" spans="1:8" ht="15">
      <c r="A15" s="41" t="s">
        <v>21</v>
      </c>
      <c r="B15" s="61">
        <v>0.2</v>
      </c>
      <c r="C15" s="2">
        <v>0.4</v>
      </c>
      <c r="D15" s="2">
        <v>0.6</v>
      </c>
      <c r="E15" s="60"/>
      <c r="H15" s="62"/>
    </row>
    <row r="16" spans="1:8" ht="15">
      <c r="A16" s="41" t="s">
        <v>6</v>
      </c>
      <c r="B16" s="61">
        <v>0.2</v>
      </c>
      <c r="C16" s="2">
        <v>0.4</v>
      </c>
      <c r="D16" s="2">
        <v>0.6</v>
      </c>
      <c r="E16" s="60"/>
      <c r="H16" s="62"/>
    </row>
    <row r="17" spans="1:8" ht="15">
      <c r="A17" s="41" t="s">
        <v>7</v>
      </c>
      <c r="B17" s="61">
        <v>1.6</v>
      </c>
      <c r="C17" s="2">
        <v>0.4</v>
      </c>
      <c r="D17" s="2">
        <v>2</v>
      </c>
      <c r="E17" s="60"/>
      <c r="H17" s="62"/>
    </row>
    <row r="18" spans="1:5" ht="15">
      <c r="A18" s="41" t="s">
        <v>13</v>
      </c>
      <c r="B18" s="61">
        <v>0.8</v>
      </c>
      <c r="C18" s="2">
        <v>0.4</v>
      </c>
      <c r="D18" s="2">
        <v>1.2</v>
      </c>
      <c r="E18" s="60"/>
    </row>
    <row r="19" spans="1:5" ht="15">
      <c r="A19" s="41" t="s">
        <v>25</v>
      </c>
      <c r="B19" s="61">
        <v>2</v>
      </c>
      <c r="C19" s="2">
        <v>0.4</v>
      </c>
      <c r="D19" s="2">
        <v>2.4</v>
      </c>
      <c r="E19" s="60"/>
    </row>
    <row r="20" spans="1:5" ht="15">
      <c r="A20" s="41" t="s">
        <v>5</v>
      </c>
      <c r="B20" s="61"/>
      <c r="C20" s="2"/>
      <c r="D20" s="2"/>
      <c r="E20" s="60"/>
    </row>
    <row r="21" spans="1:5" ht="15">
      <c r="A21" s="41" t="s">
        <v>23</v>
      </c>
      <c r="B21" s="61"/>
      <c r="C21" s="2"/>
      <c r="D21" s="2"/>
      <c r="E21" s="60"/>
    </row>
    <row r="22" spans="1:5" ht="15">
      <c r="A22" s="41" t="s">
        <v>3</v>
      </c>
      <c r="B22" s="61">
        <v>0.5</v>
      </c>
      <c r="C22" s="2">
        <v>0.2</v>
      </c>
      <c r="D22" s="2">
        <v>0.7</v>
      </c>
      <c r="E22" s="6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Q29" sqref="Q29"/>
    </sheetView>
  </sheetViews>
  <sheetFormatPr defaultColWidth="9.140625" defaultRowHeight="15"/>
  <cols>
    <col min="2" max="2" width="0" style="0" hidden="1" customWidth="1"/>
    <col min="3" max="3" width="15.00390625" style="0" customWidth="1"/>
    <col min="5" max="5" width="11.7109375" style="0" customWidth="1"/>
    <col min="7" max="7" width="11.421875" style="0" customWidth="1"/>
    <col min="9" max="9" width="11.28125" style="0" customWidth="1"/>
    <col min="11" max="11" width="11.140625" style="0" customWidth="1"/>
    <col min="13" max="13" width="12.421875" style="0" customWidth="1"/>
    <col min="15" max="15" width="13.00390625" style="0" customWidth="1"/>
    <col min="19" max="19" width="10.421875" style="0" customWidth="1"/>
  </cols>
  <sheetData>
    <row r="1" spans="1:19" ht="45">
      <c r="A1" t="s">
        <v>70</v>
      </c>
      <c r="B1" s="24" t="s">
        <v>71</v>
      </c>
      <c r="C1" s="64" t="s">
        <v>72</v>
      </c>
      <c r="D1" s="65" t="s">
        <v>73</v>
      </c>
      <c r="E1" s="65" t="s">
        <v>45</v>
      </c>
      <c r="F1" s="65" t="s">
        <v>74</v>
      </c>
      <c r="G1" s="65" t="s">
        <v>75</v>
      </c>
      <c r="H1" s="65" t="s">
        <v>76</v>
      </c>
      <c r="I1" s="65" t="s">
        <v>77</v>
      </c>
      <c r="J1" s="65" t="s">
        <v>51</v>
      </c>
      <c r="K1" s="65" t="s">
        <v>78</v>
      </c>
      <c r="L1" s="65" t="s">
        <v>42</v>
      </c>
      <c r="M1" s="65" t="s">
        <v>79</v>
      </c>
      <c r="N1" s="65" t="s">
        <v>80</v>
      </c>
      <c r="O1" s="65" t="s">
        <v>31</v>
      </c>
      <c r="P1" s="65" t="s">
        <v>81</v>
      </c>
      <c r="Q1" s="65" t="s">
        <v>82</v>
      </c>
      <c r="R1" s="65" t="s">
        <v>36</v>
      </c>
      <c r="S1" s="65" t="s">
        <v>34</v>
      </c>
    </row>
    <row r="2" spans="1:19" ht="15">
      <c r="A2" s="66">
        <v>1</v>
      </c>
      <c r="B2" s="60">
        <v>0.2</v>
      </c>
      <c r="C2" s="67">
        <f aca="true" t="shared" si="0" ref="C2:C24">B2*10</f>
        <v>2</v>
      </c>
      <c r="D2" s="2">
        <v>0</v>
      </c>
      <c r="E2" s="2">
        <v>0</v>
      </c>
      <c r="F2" s="2">
        <v>2</v>
      </c>
      <c r="G2" s="2">
        <v>2</v>
      </c>
      <c r="H2" s="2">
        <v>2</v>
      </c>
      <c r="I2" s="2">
        <v>3</v>
      </c>
      <c r="J2" s="2">
        <v>2</v>
      </c>
      <c r="K2" s="2">
        <v>2</v>
      </c>
      <c r="L2" s="2">
        <v>3</v>
      </c>
      <c r="M2" s="2">
        <v>4</v>
      </c>
      <c r="N2" s="2">
        <v>1</v>
      </c>
      <c r="O2" s="2">
        <v>3</v>
      </c>
      <c r="P2" s="2">
        <v>2</v>
      </c>
      <c r="Q2" s="2">
        <v>4</v>
      </c>
      <c r="R2" s="2">
        <v>0</v>
      </c>
      <c r="S2" s="2">
        <v>2</v>
      </c>
    </row>
    <row r="3" spans="1:19" ht="15">
      <c r="A3" s="66">
        <v>2</v>
      </c>
      <c r="B3" s="60">
        <v>0.3</v>
      </c>
      <c r="C3" s="67">
        <f t="shared" si="0"/>
        <v>3</v>
      </c>
      <c r="D3" s="2">
        <v>3</v>
      </c>
      <c r="E3" s="2">
        <v>3</v>
      </c>
      <c r="F3" s="2">
        <v>0</v>
      </c>
      <c r="G3" s="2">
        <v>3</v>
      </c>
      <c r="H3" s="2">
        <v>3</v>
      </c>
      <c r="I3" s="2">
        <v>3</v>
      </c>
      <c r="J3" s="2">
        <v>3</v>
      </c>
      <c r="K3" s="2">
        <v>0</v>
      </c>
      <c r="L3" s="2">
        <v>0</v>
      </c>
      <c r="M3" s="2">
        <v>3</v>
      </c>
      <c r="N3" s="2">
        <v>0</v>
      </c>
      <c r="O3" s="2">
        <v>0</v>
      </c>
      <c r="P3" s="2">
        <v>3</v>
      </c>
      <c r="Q3" s="2">
        <v>3</v>
      </c>
      <c r="R3" s="2">
        <v>3</v>
      </c>
      <c r="S3" s="2">
        <v>3</v>
      </c>
    </row>
    <row r="4" spans="1:19" ht="15">
      <c r="A4" s="66">
        <v>3</v>
      </c>
      <c r="B4" s="60">
        <v>0.15</v>
      </c>
      <c r="C4" s="67">
        <f t="shared" si="0"/>
        <v>1.5</v>
      </c>
      <c r="D4" s="2">
        <v>3</v>
      </c>
      <c r="E4" s="2">
        <v>3</v>
      </c>
      <c r="F4" s="2">
        <v>1</v>
      </c>
      <c r="G4" s="2">
        <v>1</v>
      </c>
      <c r="H4" s="2">
        <v>2</v>
      </c>
      <c r="I4" s="2">
        <v>0</v>
      </c>
      <c r="J4" s="2">
        <v>2</v>
      </c>
      <c r="K4" s="2">
        <v>0</v>
      </c>
      <c r="L4" s="2">
        <v>1</v>
      </c>
      <c r="M4" s="2">
        <v>2</v>
      </c>
      <c r="N4" s="2">
        <v>1</v>
      </c>
      <c r="O4" s="2">
        <v>3</v>
      </c>
      <c r="P4" s="2">
        <v>1</v>
      </c>
      <c r="Q4" s="2">
        <v>1</v>
      </c>
      <c r="R4" s="2">
        <v>2</v>
      </c>
      <c r="S4" s="2">
        <v>0</v>
      </c>
    </row>
    <row r="5" spans="1:19" ht="15">
      <c r="A5" s="66">
        <v>4</v>
      </c>
      <c r="B5" s="60">
        <v>0.15</v>
      </c>
      <c r="C5" s="67">
        <f t="shared" si="0"/>
        <v>1.5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0</v>
      </c>
      <c r="M5" s="2">
        <v>2</v>
      </c>
      <c r="N5" s="2">
        <v>0</v>
      </c>
      <c r="O5" s="2">
        <v>2</v>
      </c>
      <c r="P5" s="2">
        <v>2</v>
      </c>
      <c r="Q5" s="2">
        <v>2</v>
      </c>
      <c r="R5" s="2">
        <v>2</v>
      </c>
      <c r="S5" s="2">
        <v>0</v>
      </c>
    </row>
    <row r="6" spans="1:19" ht="15">
      <c r="A6" s="66">
        <v>5</v>
      </c>
      <c r="B6" s="60">
        <v>0.3</v>
      </c>
      <c r="C6" s="67">
        <f t="shared" si="0"/>
        <v>3</v>
      </c>
      <c r="D6" s="2">
        <v>3</v>
      </c>
      <c r="E6" s="2">
        <v>3</v>
      </c>
      <c r="F6" s="2">
        <v>0</v>
      </c>
      <c r="G6" s="2">
        <v>3</v>
      </c>
      <c r="H6" s="2">
        <v>3</v>
      </c>
      <c r="I6" s="2">
        <v>3</v>
      </c>
      <c r="J6" s="2">
        <v>3</v>
      </c>
      <c r="K6" s="2">
        <v>2</v>
      </c>
      <c r="L6" s="2">
        <v>2</v>
      </c>
      <c r="M6" s="2">
        <v>3</v>
      </c>
      <c r="N6" s="2">
        <v>1</v>
      </c>
      <c r="O6" s="2">
        <v>1</v>
      </c>
      <c r="P6" s="2">
        <v>3</v>
      </c>
      <c r="Q6" s="2">
        <v>1</v>
      </c>
      <c r="R6" s="2">
        <v>0</v>
      </c>
      <c r="S6" s="2">
        <v>0</v>
      </c>
    </row>
    <row r="7" spans="1:19" ht="15">
      <c r="A7" s="66">
        <v>6</v>
      </c>
      <c r="B7" s="60">
        <v>0.3</v>
      </c>
      <c r="C7" s="67">
        <f t="shared" si="0"/>
        <v>3</v>
      </c>
      <c r="D7" s="2">
        <v>0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2</v>
      </c>
      <c r="L7" s="2">
        <v>1</v>
      </c>
      <c r="M7" s="2">
        <v>0</v>
      </c>
      <c r="N7" s="2">
        <v>1</v>
      </c>
      <c r="O7" s="2">
        <v>3</v>
      </c>
      <c r="P7" s="2">
        <v>1</v>
      </c>
      <c r="Q7" s="2">
        <v>4</v>
      </c>
      <c r="R7" s="2">
        <v>0</v>
      </c>
      <c r="S7" s="2">
        <v>3</v>
      </c>
    </row>
    <row r="8" spans="1:19" ht="15">
      <c r="A8" s="66">
        <v>7</v>
      </c>
      <c r="B8" s="60">
        <v>0.4</v>
      </c>
      <c r="C8" s="67">
        <f t="shared" si="0"/>
        <v>4</v>
      </c>
      <c r="D8" s="2">
        <v>2</v>
      </c>
      <c r="E8" s="2">
        <v>2</v>
      </c>
      <c r="F8" s="2">
        <v>3</v>
      </c>
      <c r="G8" s="2">
        <v>2</v>
      </c>
      <c r="H8" s="2">
        <v>3</v>
      </c>
      <c r="I8" s="2">
        <v>0</v>
      </c>
      <c r="J8" s="2">
        <v>2</v>
      </c>
      <c r="K8" s="2">
        <v>3</v>
      </c>
      <c r="L8" s="2">
        <v>0</v>
      </c>
      <c r="M8" s="2">
        <v>0</v>
      </c>
      <c r="N8" s="2">
        <v>0</v>
      </c>
      <c r="O8" s="2">
        <v>2</v>
      </c>
      <c r="P8" s="2">
        <v>5</v>
      </c>
      <c r="Q8" s="2">
        <v>0</v>
      </c>
      <c r="R8" s="2">
        <v>1</v>
      </c>
      <c r="S8" s="2">
        <v>1</v>
      </c>
    </row>
    <row r="9" spans="1:19" ht="15">
      <c r="A9" s="66">
        <v>8</v>
      </c>
      <c r="B9" s="60">
        <v>0.45</v>
      </c>
      <c r="C9" s="67">
        <f t="shared" si="0"/>
        <v>4.5</v>
      </c>
      <c r="D9" s="2">
        <v>0</v>
      </c>
      <c r="E9" s="2">
        <v>0</v>
      </c>
      <c r="F9" s="2">
        <v>3</v>
      </c>
      <c r="G9" s="2">
        <v>0</v>
      </c>
      <c r="H9" s="2">
        <v>5</v>
      </c>
      <c r="I9" s="2">
        <v>1</v>
      </c>
      <c r="J9" s="2">
        <v>0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0</v>
      </c>
    </row>
    <row r="10" spans="1:19" ht="15">
      <c r="A10" s="66">
        <v>9</v>
      </c>
      <c r="B10" s="60">
        <v>0.45</v>
      </c>
      <c r="C10" s="67">
        <f t="shared" si="0"/>
        <v>4.5</v>
      </c>
      <c r="D10" s="2">
        <v>0</v>
      </c>
      <c r="E10" s="2">
        <v>0</v>
      </c>
      <c r="F10" s="2">
        <v>0</v>
      </c>
      <c r="G10" s="2">
        <v>0</v>
      </c>
      <c r="H10" s="2">
        <v>4</v>
      </c>
      <c r="I10" s="2">
        <v>1</v>
      </c>
      <c r="J10" s="2">
        <v>0</v>
      </c>
      <c r="K10" s="2">
        <v>2</v>
      </c>
      <c r="L10" s="2">
        <v>1</v>
      </c>
      <c r="M10" s="2">
        <v>4</v>
      </c>
      <c r="N10" s="2">
        <v>1</v>
      </c>
      <c r="O10" s="2">
        <v>0</v>
      </c>
      <c r="P10" s="2">
        <v>0</v>
      </c>
      <c r="Q10" s="2">
        <v>4</v>
      </c>
      <c r="R10" s="2">
        <v>0</v>
      </c>
      <c r="S10" s="2">
        <v>0</v>
      </c>
    </row>
    <row r="11" spans="1:19" ht="15">
      <c r="A11" s="66">
        <v>10</v>
      </c>
      <c r="B11" s="60">
        <v>0.3</v>
      </c>
      <c r="C11" s="67">
        <f t="shared" si="0"/>
        <v>3</v>
      </c>
      <c r="D11" s="2">
        <v>0</v>
      </c>
      <c r="E11" s="2">
        <v>3</v>
      </c>
      <c r="F11" s="2">
        <v>3</v>
      </c>
      <c r="G11" s="2">
        <v>3</v>
      </c>
      <c r="H11" s="2">
        <v>2</v>
      </c>
      <c r="I11" s="2">
        <v>3</v>
      </c>
      <c r="J11" s="2">
        <v>0</v>
      </c>
      <c r="K11" s="2">
        <v>3</v>
      </c>
      <c r="L11" s="2">
        <v>3</v>
      </c>
      <c r="M11" s="2">
        <v>3</v>
      </c>
      <c r="N11" s="2">
        <v>3</v>
      </c>
      <c r="O11" s="2">
        <v>2</v>
      </c>
      <c r="P11" s="2">
        <v>0</v>
      </c>
      <c r="Q11" s="2">
        <v>1</v>
      </c>
      <c r="R11" s="2">
        <v>0</v>
      </c>
      <c r="S11" s="2">
        <v>3</v>
      </c>
    </row>
    <row r="12" spans="1:19" ht="15">
      <c r="A12" s="66">
        <v>11</v>
      </c>
      <c r="B12" s="60">
        <v>0.55</v>
      </c>
      <c r="C12" s="67">
        <f t="shared" si="0"/>
        <v>5.5</v>
      </c>
      <c r="D12" s="2">
        <v>0</v>
      </c>
      <c r="E12" s="2">
        <v>0</v>
      </c>
      <c r="F12" s="2">
        <v>5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3</v>
      </c>
      <c r="S12" s="2">
        <v>3</v>
      </c>
    </row>
    <row r="13" spans="1:19" ht="15">
      <c r="A13" s="66">
        <v>12</v>
      </c>
      <c r="B13" s="60">
        <v>0.35</v>
      </c>
      <c r="C13" s="67">
        <f t="shared" si="0"/>
        <v>3.5</v>
      </c>
      <c r="D13" s="2">
        <v>0</v>
      </c>
      <c r="E13" s="2">
        <v>4</v>
      </c>
      <c r="F13" s="2">
        <v>2</v>
      </c>
      <c r="G13" s="2">
        <v>1</v>
      </c>
      <c r="H13" s="2">
        <v>0</v>
      </c>
      <c r="I13" s="2">
        <v>1</v>
      </c>
      <c r="J13" s="2">
        <v>3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</row>
    <row r="14" spans="1:19" ht="15">
      <c r="A14" s="66">
        <v>13</v>
      </c>
      <c r="B14" s="60">
        <v>0.15</v>
      </c>
      <c r="C14" s="67">
        <f t="shared" si="0"/>
        <v>1.5</v>
      </c>
      <c r="D14" s="2">
        <v>0</v>
      </c>
      <c r="E14" s="2">
        <v>0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0</v>
      </c>
      <c r="P14" s="2">
        <v>2</v>
      </c>
      <c r="Q14" s="2">
        <v>2</v>
      </c>
      <c r="R14" s="2">
        <v>0</v>
      </c>
      <c r="S14" s="2">
        <v>0</v>
      </c>
    </row>
    <row r="15" spans="1:19" ht="15">
      <c r="A15" s="66">
        <v>14</v>
      </c>
      <c r="B15" s="60">
        <v>0.45</v>
      </c>
      <c r="C15" s="67">
        <f t="shared" si="0"/>
        <v>4.5</v>
      </c>
      <c r="D15" s="2">
        <v>0</v>
      </c>
      <c r="E15" s="2">
        <v>2</v>
      </c>
      <c r="F15" s="2">
        <v>0</v>
      </c>
      <c r="G15" s="2">
        <v>4</v>
      </c>
      <c r="H15" s="2">
        <v>1</v>
      </c>
      <c r="I15" s="2">
        <v>0</v>
      </c>
      <c r="J15" s="2">
        <v>4</v>
      </c>
      <c r="K15" s="2">
        <v>0</v>
      </c>
      <c r="L15" s="2">
        <v>1</v>
      </c>
      <c r="M15" s="2">
        <v>1</v>
      </c>
      <c r="N15" s="2">
        <v>2</v>
      </c>
      <c r="O15" s="2">
        <v>4</v>
      </c>
      <c r="P15" s="2">
        <v>5</v>
      </c>
      <c r="Q15" s="2">
        <v>2</v>
      </c>
      <c r="R15" s="2">
        <v>2</v>
      </c>
      <c r="S15" s="2">
        <v>0</v>
      </c>
    </row>
    <row r="16" spans="1:19" ht="15">
      <c r="A16" s="66">
        <v>15</v>
      </c>
      <c r="B16" s="60">
        <v>1</v>
      </c>
      <c r="C16" s="67">
        <f t="shared" si="0"/>
        <v>10</v>
      </c>
      <c r="D16" s="2">
        <v>9</v>
      </c>
      <c r="E16" s="2">
        <v>5</v>
      </c>
      <c r="F16" s="2">
        <v>3</v>
      </c>
      <c r="G16" s="2">
        <v>2</v>
      </c>
      <c r="H16" s="2">
        <v>9</v>
      </c>
      <c r="I16" s="2">
        <v>9</v>
      </c>
      <c r="J16" s="2">
        <v>0</v>
      </c>
      <c r="K16" s="2">
        <v>5</v>
      </c>
      <c r="L16" s="2">
        <v>2</v>
      </c>
      <c r="M16" s="2">
        <v>2</v>
      </c>
      <c r="N16" s="2">
        <v>0</v>
      </c>
      <c r="O16" s="2">
        <v>8</v>
      </c>
      <c r="P16" s="2">
        <v>2</v>
      </c>
      <c r="Q16" s="2">
        <v>4</v>
      </c>
      <c r="R16" s="2">
        <v>2</v>
      </c>
      <c r="S16" s="2">
        <v>3</v>
      </c>
    </row>
    <row r="17" spans="1:19" ht="15">
      <c r="A17" s="66">
        <v>16</v>
      </c>
      <c r="B17" s="60">
        <v>0.2</v>
      </c>
      <c r="C17" s="67">
        <f t="shared" si="0"/>
        <v>2</v>
      </c>
      <c r="D17" s="2">
        <v>1</v>
      </c>
      <c r="E17" s="2">
        <v>2</v>
      </c>
      <c r="F17" s="2">
        <v>0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2</v>
      </c>
      <c r="O17" s="2">
        <v>2</v>
      </c>
      <c r="P17" s="2">
        <v>1</v>
      </c>
      <c r="Q17" s="2">
        <v>1</v>
      </c>
      <c r="R17" s="2">
        <v>1</v>
      </c>
      <c r="S17" s="2">
        <v>1</v>
      </c>
    </row>
    <row r="18" spans="1:19" ht="15">
      <c r="A18" s="66">
        <v>17</v>
      </c>
      <c r="B18" s="60">
        <v>0.6</v>
      </c>
      <c r="C18" s="67">
        <f t="shared" si="0"/>
        <v>6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9" ht="15">
      <c r="A19" s="66">
        <v>18</v>
      </c>
      <c r="B19" s="60">
        <v>0.9</v>
      </c>
      <c r="C19" s="67">
        <f t="shared" si="0"/>
        <v>9</v>
      </c>
      <c r="D19" s="2">
        <v>0</v>
      </c>
      <c r="E19" s="2">
        <v>0</v>
      </c>
      <c r="F19" s="2">
        <v>7</v>
      </c>
      <c r="G19" s="2">
        <v>8</v>
      </c>
      <c r="H19" s="2">
        <v>9</v>
      </c>
      <c r="I19" s="2">
        <v>0</v>
      </c>
      <c r="J19" s="2">
        <v>0</v>
      </c>
      <c r="K19" s="2">
        <v>0</v>
      </c>
      <c r="L19" s="2">
        <v>8</v>
      </c>
      <c r="M19" s="2">
        <v>9</v>
      </c>
      <c r="N19" s="2">
        <v>1</v>
      </c>
      <c r="O19" s="2">
        <v>9</v>
      </c>
      <c r="P19" s="2">
        <v>6</v>
      </c>
      <c r="Q19" s="2">
        <v>9</v>
      </c>
      <c r="R19" s="2">
        <v>0</v>
      </c>
      <c r="S19" s="2">
        <v>1</v>
      </c>
    </row>
    <row r="20" spans="1:19" ht="15">
      <c r="A20" s="66">
        <v>19</v>
      </c>
      <c r="B20" s="60">
        <v>0.4</v>
      </c>
      <c r="C20" s="67">
        <f t="shared" si="0"/>
        <v>4</v>
      </c>
      <c r="D20" s="2">
        <v>0</v>
      </c>
      <c r="E20" s="2">
        <v>0</v>
      </c>
      <c r="F20" s="2">
        <v>0</v>
      </c>
      <c r="G20" s="2">
        <v>4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3</v>
      </c>
      <c r="Q20" s="2">
        <v>1</v>
      </c>
      <c r="R20" s="2">
        <v>2</v>
      </c>
      <c r="S20" s="2">
        <v>2</v>
      </c>
    </row>
    <row r="21" spans="1:19" ht="15">
      <c r="A21" s="66">
        <v>20</v>
      </c>
      <c r="B21" s="60">
        <v>0.6</v>
      </c>
      <c r="C21" s="67">
        <f t="shared" si="0"/>
        <v>6</v>
      </c>
      <c r="D21" s="2">
        <v>0</v>
      </c>
      <c r="E21" s="2">
        <v>6</v>
      </c>
      <c r="F21" s="2">
        <v>5</v>
      </c>
      <c r="G21" s="2">
        <v>0</v>
      </c>
      <c r="H21" s="2">
        <v>7</v>
      </c>
      <c r="I21" s="2">
        <v>1</v>
      </c>
      <c r="J21" s="2">
        <v>0</v>
      </c>
      <c r="K21" s="2">
        <v>0</v>
      </c>
      <c r="L21" s="2">
        <v>0</v>
      </c>
      <c r="M21" s="2">
        <v>5</v>
      </c>
      <c r="N21" s="2">
        <v>1</v>
      </c>
      <c r="O21" s="2">
        <v>3</v>
      </c>
      <c r="P21" s="2">
        <v>7</v>
      </c>
      <c r="Q21" s="2">
        <v>7</v>
      </c>
      <c r="R21" s="2">
        <v>6</v>
      </c>
      <c r="S21" s="2">
        <v>3</v>
      </c>
    </row>
    <row r="22" spans="1:19" ht="15">
      <c r="A22" s="66">
        <v>21</v>
      </c>
      <c r="B22" s="60">
        <v>0.4</v>
      </c>
      <c r="C22" s="67">
        <f t="shared" si="0"/>
        <v>4</v>
      </c>
      <c r="D22" s="2">
        <v>2</v>
      </c>
      <c r="E22" s="2">
        <v>4</v>
      </c>
      <c r="F22" s="2">
        <v>4</v>
      </c>
      <c r="G22" s="2">
        <v>0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3</v>
      </c>
      <c r="N22" s="2">
        <v>1</v>
      </c>
      <c r="O22" s="2">
        <v>0</v>
      </c>
      <c r="P22" s="2">
        <v>0</v>
      </c>
      <c r="Q22" s="2">
        <v>3</v>
      </c>
      <c r="R22" s="2">
        <v>1</v>
      </c>
      <c r="S22" s="2">
        <v>1</v>
      </c>
    </row>
    <row r="23" spans="1:19" ht="15">
      <c r="A23" s="66">
        <v>22</v>
      </c>
      <c r="B23" s="60">
        <v>0.5</v>
      </c>
      <c r="C23" s="67">
        <f t="shared" si="0"/>
        <v>5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3</v>
      </c>
      <c r="R23" s="2">
        <v>0</v>
      </c>
      <c r="S23" s="2">
        <v>0</v>
      </c>
    </row>
    <row r="24" spans="1:19" ht="15">
      <c r="A24" s="66">
        <v>23</v>
      </c>
      <c r="B24" s="60">
        <v>0.9</v>
      </c>
      <c r="C24" s="67">
        <f t="shared" si="0"/>
        <v>9</v>
      </c>
      <c r="D24" s="2">
        <v>6</v>
      </c>
      <c r="E24" s="2">
        <v>5</v>
      </c>
      <c r="F24" s="2">
        <v>0</v>
      </c>
      <c r="G24" s="2">
        <v>2</v>
      </c>
      <c r="H24" s="2">
        <v>5</v>
      </c>
      <c r="I24" s="2">
        <v>1</v>
      </c>
      <c r="J24" s="2">
        <v>3</v>
      </c>
      <c r="K24" s="2">
        <v>1</v>
      </c>
      <c r="L24" s="2">
        <v>0</v>
      </c>
      <c r="M24" s="2">
        <v>5</v>
      </c>
      <c r="N24" s="2">
        <v>0</v>
      </c>
      <c r="O24" s="2">
        <v>7</v>
      </c>
      <c r="P24" s="2">
        <v>5</v>
      </c>
      <c r="Q24" s="2">
        <v>9</v>
      </c>
      <c r="R24" s="2">
        <v>2</v>
      </c>
      <c r="S24" s="2">
        <v>2</v>
      </c>
    </row>
    <row r="25" spans="2:19" ht="15">
      <c r="B25">
        <f>SUM(B2:B24)</f>
        <v>10.000000000000002</v>
      </c>
      <c r="C25" s="67">
        <f>SUM(C2:C24)</f>
        <v>100</v>
      </c>
      <c r="D25" s="2">
        <f>SUM(D2:D24)</f>
        <v>31</v>
      </c>
      <c r="E25" s="68">
        <f aca="true" t="shared" si="1" ref="E25:S25">SUM(E2:E24)</f>
        <v>47</v>
      </c>
      <c r="F25" s="68">
        <f t="shared" si="1"/>
        <v>45</v>
      </c>
      <c r="G25" s="68">
        <f t="shared" si="1"/>
        <v>44</v>
      </c>
      <c r="H25" s="68">
        <f t="shared" si="1"/>
        <v>63</v>
      </c>
      <c r="I25" s="68">
        <f t="shared" si="1"/>
        <v>35</v>
      </c>
      <c r="J25" s="68">
        <f t="shared" si="1"/>
        <v>30</v>
      </c>
      <c r="K25" s="68">
        <f t="shared" si="1"/>
        <v>26</v>
      </c>
      <c r="L25" s="68">
        <f t="shared" si="1"/>
        <v>27</v>
      </c>
      <c r="M25" s="68">
        <f t="shared" si="1"/>
        <v>49</v>
      </c>
      <c r="N25" s="2">
        <f t="shared" si="1"/>
        <v>17</v>
      </c>
      <c r="O25" s="68">
        <f t="shared" si="1"/>
        <v>50</v>
      </c>
      <c r="P25" s="68">
        <f t="shared" si="1"/>
        <v>48</v>
      </c>
      <c r="Q25" s="2">
        <f t="shared" si="1"/>
        <v>62</v>
      </c>
      <c r="R25" s="68">
        <f t="shared" si="1"/>
        <v>28</v>
      </c>
      <c r="S25" s="68">
        <f t="shared" si="1"/>
        <v>28</v>
      </c>
    </row>
    <row r="26" spans="4:19" ht="15">
      <c r="D26" s="69">
        <f>D25*1.2</f>
        <v>37.199999999999996</v>
      </c>
      <c r="E26" s="69">
        <f>E25*1.2</f>
        <v>56.4</v>
      </c>
      <c r="F26" s="69">
        <f aca="true" t="shared" si="2" ref="F26:S26">F25*1.2</f>
        <v>54</v>
      </c>
      <c r="G26" s="69">
        <f t="shared" si="2"/>
        <v>52.8</v>
      </c>
      <c r="H26" s="69">
        <f t="shared" si="2"/>
        <v>75.6</v>
      </c>
      <c r="I26" s="69">
        <f t="shared" si="2"/>
        <v>42</v>
      </c>
      <c r="J26" s="69">
        <f t="shared" si="2"/>
        <v>36</v>
      </c>
      <c r="K26" s="69">
        <f t="shared" si="2"/>
        <v>31.2</v>
      </c>
      <c r="L26" s="69">
        <f t="shared" si="2"/>
        <v>32.4</v>
      </c>
      <c r="M26" s="69">
        <f t="shared" si="2"/>
        <v>58.8</v>
      </c>
      <c r="N26" s="69">
        <f>N25</f>
        <v>17</v>
      </c>
      <c r="O26" s="69">
        <f t="shared" si="2"/>
        <v>60</v>
      </c>
      <c r="P26" s="69">
        <f t="shared" si="2"/>
        <v>57.599999999999994</v>
      </c>
      <c r="Q26" s="69">
        <f>Q25</f>
        <v>62</v>
      </c>
      <c r="R26" s="69">
        <f t="shared" si="2"/>
        <v>33.6</v>
      </c>
      <c r="S26" s="69">
        <f t="shared" si="2"/>
        <v>33.6</v>
      </c>
    </row>
    <row r="28" spans="1:16" ht="15">
      <c r="A28" s="109" t="s">
        <v>83</v>
      </c>
      <c r="B28" s="109"/>
      <c r="C28" s="109"/>
      <c r="D28" s="109"/>
      <c r="E28" s="109"/>
      <c r="F28" s="109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sheetProtection/>
  <mergeCells count="1"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</cp:lastModifiedBy>
  <dcterms:created xsi:type="dcterms:W3CDTF">2011-10-13T09:53:50Z</dcterms:created>
  <dcterms:modified xsi:type="dcterms:W3CDTF">2011-12-24T19:45:07Z</dcterms:modified>
  <cp:category/>
  <cp:version/>
  <cp:contentType/>
  <cp:contentStatus/>
</cp:coreProperties>
</file>